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8010"/>
  </bookViews>
  <sheets>
    <sheet name="Unit 1 Test (Form A2)" sheetId="1" r:id="rId1"/>
    <sheet name="Piv Table Data Analysis" sheetId="3" r:id="rId2"/>
  </sheets>
  <definedNames>
    <definedName name="_xlnm._FilterDatabase" localSheetId="0" hidden="1">'Unit 1 Test (Form A2)'!$A$1:$G$86</definedName>
  </definedNames>
  <calcPr calcId="144525"/>
  <pivotCaches>
    <pivotCache cacheId="0" r:id="rId3"/>
    <pivotCache cacheId="1" r:id="rId4"/>
  </pivotCaches>
</workbook>
</file>

<file path=xl/calcChain.xml><?xml version="1.0" encoding="utf-8"?>
<calcChain xmlns="http://schemas.openxmlformats.org/spreadsheetml/2006/main">
  <c r="G85" i="1" l="1"/>
  <c r="G84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85" i="1"/>
  <c r="F84" i="1"/>
  <c r="F83" i="1"/>
  <c r="G83" i="1" s="1"/>
  <c r="F82" i="1"/>
  <c r="G82" i="1" s="1"/>
  <c r="F81" i="1"/>
  <c r="G81" i="1" s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80" i="1"/>
  <c r="G80" i="1" s="1"/>
  <c r="E86" i="1"/>
  <c r="D86" i="1"/>
  <c r="F86" i="1" s="1"/>
  <c r="G86" i="1" s="1"/>
  <c r="G92" i="1" l="1"/>
  <c r="G96" i="1"/>
  <c r="G100" i="1"/>
  <c r="G89" i="1"/>
  <c r="E89" i="1" s="1"/>
  <c r="G93" i="1"/>
  <c r="G97" i="1"/>
  <c r="G101" i="1"/>
  <c r="G94" i="1"/>
  <c r="G98" i="1"/>
  <c r="G90" i="1"/>
  <c r="G91" i="1"/>
  <c r="G95" i="1"/>
  <c r="G99" i="1"/>
  <c r="E100" i="1" s="1"/>
  <c r="E91" i="1" l="1"/>
  <c r="E97" i="1"/>
  <c r="E94" i="1"/>
</calcChain>
</file>

<file path=xl/comments1.xml><?xml version="1.0" encoding="utf-8"?>
<comments xmlns="http://schemas.openxmlformats.org/spreadsheetml/2006/main">
  <authors>
    <author>estrattbrown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estrattbrown:</t>
        </r>
        <r>
          <rPr>
            <sz val="9"/>
            <color indexed="81"/>
            <rFont val="Tahoma"/>
            <family val="2"/>
          </rPr>
          <t xml:space="preserve">
Double click here</t>
        </r>
      </text>
    </comment>
  </commentList>
</comments>
</file>

<file path=xl/sharedStrings.xml><?xml version="1.0" encoding="utf-8"?>
<sst xmlns="http://schemas.openxmlformats.org/spreadsheetml/2006/main" count="153" uniqueCount="118">
  <si>
    <t>Test ID</t>
  </si>
  <si>
    <t>Points Earned</t>
  </si>
  <si>
    <t>Points Possible</t>
  </si>
  <si>
    <t>Percent</t>
  </si>
  <si>
    <t>Letter Grade</t>
  </si>
  <si>
    <t>Totals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</si>
  <si>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</si>
  <si>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</si>
  <si>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</si>
  <si>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</si>
  <si>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</si>
  <si>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</si>
  <si>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</si>
  <si>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</si>
  <si>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</si>
  <si>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</si>
  <si>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</si>
  <si>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</si>
  <si>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</si>
  <si>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</si>
  <si>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</si>
  <si>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</si>
  <si>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</si>
  <si>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</si>
  <si>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</si>
  <si>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</si>
  <si>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</si>
  <si>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</si>
  <si>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</si>
  <si>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</si>
  <si>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</si>
  <si>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</si>
  <si>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</si>
  <si>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</si>
  <si>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</si>
  <si>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</si>
  <si>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</si>
  <si>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</si>
  <si>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</si>
  <si>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</si>
  <si>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</si>
  <si>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</si>
  <si>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</si>
  <si>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</si>
  <si>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</si>
  <si>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First Name</t>
  </si>
  <si>
    <t>Surname</t>
  </si>
  <si>
    <t>40A</t>
  </si>
  <si>
    <t>41A</t>
  </si>
  <si>
    <t>42B</t>
  </si>
  <si>
    <t>43B</t>
  </si>
  <si>
    <t>44B</t>
  </si>
  <si>
    <t>45B</t>
  </si>
  <si>
    <t>46B</t>
  </si>
  <si>
    <t>47B</t>
  </si>
  <si>
    <t>48B</t>
  </si>
  <si>
    <t>49B</t>
  </si>
  <si>
    <t>50B</t>
  </si>
  <si>
    <t>51B</t>
  </si>
  <si>
    <t>52B</t>
  </si>
  <si>
    <t>53B</t>
  </si>
  <si>
    <t>54B</t>
  </si>
  <si>
    <t>55B</t>
  </si>
  <si>
    <t>56B</t>
  </si>
  <si>
    <t>57B</t>
  </si>
  <si>
    <t>58B</t>
  </si>
  <si>
    <t>59B</t>
  </si>
  <si>
    <t>60B</t>
  </si>
  <si>
    <t>61B</t>
  </si>
  <si>
    <t>62B</t>
  </si>
  <si>
    <t>63B</t>
  </si>
  <si>
    <t>64B</t>
  </si>
  <si>
    <t>65B</t>
  </si>
  <si>
    <t>66B</t>
  </si>
  <si>
    <t>67B</t>
  </si>
  <si>
    <t>68B</t>
  </si>
  <si>
    <t>69B</t>
  </si>
  <si>
    <t>70B</t>
  </si>
  <si>
    <t>71B</t>
  </si>
  <si>
    <t>72B</t>
  </si>
  <si>
    <t>73B</t>
  </si>
  <si>
    <t>74B</t>
  </si>
  <si>
    <t>75B</t>
  </si>
  <si>
    <t>76B</t>
  </si>
  <si>
    <t>77B</t>
  </si>
  <si>
    <t>78B</t>
  </si>
  <si>
    <t>79B</t>
  </si>
  <si>
    <t>81A</t>
  </si>
  <si>
    <t>80A</t>
  </si>
  <si>
    <t>82A</t>
  </si>
  <si>
    <t>83A</t>
  </si>
  <si>
    <t>84A</t>
  </si>
  <si>
    <t>Cutoffs</t>
  </si>
  <si>
    <t>F</t>
  </si>
  <si>
    <t>D-</t>
  </si>
  <si>
    <t>D</t>
  </si>
  <si>
    <t>D+</t>
  </si>
  <si>
    <t>C-</t>
  </si>
  <si>
    <t>C+</t>
  </si>
  <si>
    <t>C</t>
  </si>
  <si>
    <t>B-</t>
  </si>
  <si>
    <t>B</t>
  </si>
  <si>
    <t>B+</t>
  </si>
  <si>
    <t>A-</t>
  </si>
  <si>
    <t>A</t>
  </si>
  <si>
    <t>A+</t>
  </si>
  <si>
    <t>Breakdown</t>
  </si>
  <si>
    <t>%</t>
  </si>
  <si>
    <t>#</t>
  </si>
  <si>
    <t>A's</t>
  </si>
  <si>
    <t>C's</t>
  </si>
  <si>
    <t>B's</t>
  </si>
  <si>
    <t>D's</t>
  </si>
  <si>
    <t>F's</t>
  </si>
  <si>
    <t>Row Labels</t>
  </si>
  <si>
    <t>Grand Total</t>
  </si>
  <si>
    <t>Column Labels</t>
  </si>
  <si>
    <t>Count of Letter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</si>
</sst>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quotePrefix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0" fontId="0" fillId="0" borderId="1" xfId="0" applyNumberForma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4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9" fontId="0" fillId="0" borderId="4" xfId="0" applyNumberFormat="1" applyBorder="1"/>
    <xf numFmtId="0" fontId="0" fillId="0" borderId="22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right"/>
    </xf>
    <xf numFmtId="10" fontId="0" fillId="0" borderId="3" xfId="0" applyNumberFormat="1" applyBorder="1"/>
    <xf numFmtId="0" fontId="1" fillId="0" borderId="24" xfId="0" applyFont="1" applyBorder="1" applyAlignment="1">
      <alignment horizontal="right"/>
    </xf>
    <xf numFmtId="0" fontId="0" fillId="0" borderId="23" xfId="0" applyBorder="1"/>
    <xf numFmtId="0" fontId="1" fillId="0" borderId="4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 applyAlignment="1">
      <alignment horizontal="left"/>
    </xf>
    <xf numFmtId="0" fontId="0" fillId="0" borderId="1" xfId="0" applyNumberFormat="1" applyBorder="1"/>
    <xf numFmtId="9" fontId="0" fillId="0" borderId="25" xfId="0" applyNumberFormat="1" applyBorder="1" applyAlignment="1">
      <alignment horizontal="left"/>
    </xf>
    <xf numFmtId="0" fontId="0" fillId="0" borderId="26" xfId="0" applyNumberFormat="1" applyBorder="1"/>
    <xf numFmtId="0" fontId="0" fillId="0" borderId="27" xfId="0" applyNumberFormat="1" applyBorder="1"/>
    <xf numFmtId="9" fontId="0" fillId="0" borderId="28" xfId="0" applyNumberFormat="1" applyBorder="1" applyAlignment="1">
      <alignment horizontal="left"/>
    </xf>
    <xf numFmtId="0" fontId="0" fillId="0" borderId="29" xfId="0" applyNumberFormat="1" applyBorder="1"/>
    <xf numFmtId="0" fontId="0" fillId="0" borderId="30" xfId="0" applyNumberFormat="1" applyBorder="1"/>
    <xf numFmtId="9" fontId="0" fillId="0" borderId="31" xfId="0" applyNumberFormat="1" applyBorder="1" applyAlignment="1">
      <alignment horizontal="left"/>
    </xf>
    <xf numFmtId="0" fontId="0" fillId="0" borderId="32" xfId="0" applyNumberFormat="1" applyBorder="1"/>
    <xf numFmtId="0" fontId="0" fillId="0" borderId="33" xfId="0" applyNumberFormat="1" applyBorder="1"/>
    <xf numFmtId="0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34" xfId="0" applyFill="1" applyBorder="1"/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6"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 sz="1200"/>
              <a:t>Numerical Grade</a:t>
            </a:r>
            <a:r>
              <a:rPr lang="en-ZA" sz="1200" baseline="0"/>
              <a:t> Chart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'Unit 1 Test (Form A2)'!$D$89:$D$100</c:f>
              <c:strCache>
                <c:ptCount val="12"/>
                <c:pt idx="0">
                  <c:v>F's</c:v>
                </c:pt>
                <c:pt idx="2">
                  <c:v>D's</c:v>
                </c:pt>
                <c:pt idx="5">
                  <c:v>C's</c:v>
                </c:pt>
                <c:pt idx="8">
                  <c:v>B's</c:v>
                </c:pt>
                <c:pt idx="11">
                  <c:v>A's</c:v>
                </c:pt>
              </c:strCache>
            </c:strRef>
          </c:cat>
          <c:val>
            <c:numRef>
              <c:f>'Unit 1 Test (Form A2)'!$E$89:$E$100</c:f>
              <c:numCache>
                <c:formatCode>General</c:formatCode>
                <c:ptCount val="12"/>
                <c:pt idx="0">
                  <c:v>1</c:v>
                </c:pt>
                <c:pt idx="2">
                  <c:v>6</c:v>
                </c:pt>
                <c:pt idx="5">
                  <c:v>10</c:v>
                </c:pt>
                <c:pt idx="8">
                  <c:v>24</c:v>
                </c:pt>
                <c:pt idx="1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460032"/>
        <c:axId val="80396864"/>
        <c:axId val="0"/>
      </c:bar3DChart>
      <c:catAx>
        <c:axId val="6046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0396864"/>
        <c:crosses val="autoZero"/>
        <c:auto val="1"/>
        <c:lblAlgn val="ctr"/>
        <c:lblOffset val="100"/>
        <c:noMultiLvlLbl val="0"/>
      </c:catAx>
      <c:valAx>
        <c:axId val="80396864"/>
        <c:scaling>
          <c:orientation val="minMax"/>
          <c:max val="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46003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[marks_redact.xlsx]Piv Table Data Analysis!PivotTable4</c:name>
    <c:fmtId val="0"/>
  </c:pivotSource>
  <c:chart>
    <c:autoTitleDeleted val="1"/>
    <c:pivotFmts>
      <c:pivotFmt>
        <c:idx val="0"/>
      </c:pivotFmt>
      <c:pivotFmt>
        <c:idx val="1"/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dLbl>
          <c:idx val="0"/>
          <c:delete val="1"/>
        </c:dLbl>
      </c:pivotFmt>
      <c:pivotFmt>
        <c:idx val="22"/>
        <c:dLbl>
          <c:idx val="0"/>
          <c:delete val="1"/>
        </c:dLbl>
      </c:pivotFmt>
      <c:pivotFmt>
        <c:idx val="23"/>
        <c:dLbl>
          <c:idx val="0"/>
          <c:delete val="1"/>
        </c:dLbl>
      </c:pivotFmt>
      <c:pivotFmt>
        <c:idx val="24"/>
        <c:dLbl>
          <c:idx val="0"/>
          <c:delete val="1"/>
        </c:dLbl>
      </c:pivotFmt>
      <c:pivotFmt>
        <c:idx val="25"/>
        <c:dLbl>
          <c:idx val="0"/>
          <c:delete val="1"/>
        </c:dLbl>
      </c:pivotFmt>
      <c:pivotFmt>
        <c:idx val="26"/>
        <c:dLbl>
          <c:idx val="0"/>
          <c:delete val="1"/>
        </c:dLbl>
      </c:pivotFmt>
      <c:pivotFmt>
        <c:idx val="27"/>
        <c:dLbl>
          <c:idx val="0"/>
          <c:delete val="1"/>
        </c:dLbl>
      </c:pivotFmt>
      <c:pivotFmt>
        <c:idx val="28"/>
        <c:dLbl>
          <c:idx val="0"/>
          <c:delete val="1"/>
        </c:dLbl>
      </c:pivotFmt>
      <c:pivotFmt>
        <c:idx val="29"/>
        <c:dLbl>
          <c:idx val="0"/>
          <c:delete val="1"/>
        </c:dLbl>
      </c:pivotFmt>
      <c:pivotFmt>
        <c:idx val="30"/>
        <c:dLbl>
          <c:idx val="0"/>
          <c:delete val="1"/>
        </c:dLbl>
      </c:pivotFmt>
      <c:pivotFmt>
        <c:idx val="31"/>
        <c:dLbl>
          <c:idx val="0"/>
          <c:delete val="1"/>
        </c:dLbl>
      </c:pivotFmt>
      <c:pivotFmt>
        <c:idx val="32"/>
        <c:dLbl>
          <c:idx val="0"/>
          <c:delete val="1"/>
        </c:dLbl>
      </c:pivotFmt>
      <c:pivotFmt>
        <c:idx val="33"/>
        <c:dLbl>
          <c:idx val="0"/>
          <c:delete val="1"/>
        </c:dLbl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 Table Data Analysis'!$P$2:$P$3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Analysis'!$P$4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1"/>
          <c:tx>
            <c:strRef>
              <c:f>'Piv Table Data Analysis'!$Q$2:$Q$3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Analysis'!$Q$4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'Piv Table Data Analysis'!$R$2:$R$3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Analysis'!$R$4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'Piv Table Data Analysis'!$S$2:$S$3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Analysis'!$S$4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'Piv Table Data Analysis'!$T$2:$T$3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Analysis'!$T$4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5"/>
          <c:tx>
            <c:strRef>
              <c:f>'Piv Table Data Analysis'!$U$2:$U$3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Analysis'!$U$4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'Piv Table Data Analysis'!$V$2:$V$3</c:f>
              <c:strCache>
                <c:ptCount val="1"/>
                <c:pt idx="0">
                  <c:v>C-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Analysis'!$V$4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7"/>
          <c:order val="7"/>
          <c:tx>
            <c:strRef>
              <c:f>'Piv Table Data Analysis'!$W$2:$W$3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Analysis'!$W$4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'Piv Table Data Analysis'!$X$2:$X$3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'Piv Table Data Analysis'!$O$4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 Table Data Analysis'!$X$4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3806080"/>
        <c:axId val="80399168"/>
      </c:barChart>
      <c:catAx>
        <c:axId val="53806080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nextTo"/>
        <c:crossAx val="80399168"/>
        <c:crosses val="autoZero"/>
        <c:auto val="0"/>
        <c:lblAlgn val="ctr"/>
        <c:lblOffset val="100"/>
        <c:noMultiLvlLbl val="0"/>
      </c:catAx>
      <c:valAx>
        <c:axId val="8039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3806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101</xdr:row>
      <xdr:rowOff>47624</xdr:rowOff>
    </xdr:from>
    <xdr:to>
      <xdr:col>7</xdr:col>
      <xdr:colOff>0</xdr:colOff>
      <xdr:row>111</xdr:row>
      <xdr:rowOff>171449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4</xdr:row>
      <xdr:rowOff>52386</xdr:rowOff>
    </xdr:from>
    <xdr:to>
      <xdr:col>27</xdr:col>
      <xdr:colOff>590550</xdr:colOff>
      <xdr:row>21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rattbrown" refreshedDate="41594.526343055557" createdVersion="4" refreshedVersion="4" minRefreshableVersion="3" recordCount="84">
  <cacheSource type="worksheet">
    <worksheetSource ref="D1:G85" sheet="Unit 1 Test (Form A2)"/>
  </cacheSource>
  <cacheFields count="4">
    <cacheField name="Points Earned" numFmtId="0">
      <sharedItems containsMixedTypes="1" containsNumber="1" containsInteger="1" minValue="17" maxValue="30" count="14">
        <n v="30"/>
        <n v="28"/>
        <n v="26"/>
        <n v="29"/>
        <n v="25"/>
        <n v="22"/>
        <n v="27"/>
        <n v="24"/>
        <n v="21"/>
        <n v="19"/>
        <n v="20"/>
        <n v="23"/>
        <s v="*"/>
        <n v="17"/>
      </sharedItems>
    </cacheField>
    <cacheField name="Points Possible" numFmtId="0">
      <sharedItems containsSemiMixedTypes="0" containsString="0" containsNumber="1" containsInteger="1" minValue="30" maxValue="30" count="1">
        <n v="30"/>
      </sharedItems>
    </cacheField>
    <cacheField name="Percent" numFmtId="9">
      <sharedItems containsMixedTypes="1" containsNumber="1" minValue="0.56666666666666665" maxValue="1" count="14">
        <n v="1"/>
        <n v="0.93333333333333335"/>
        <n v="0.8666666666666667"/>
        <n v="0.96666666666666667"/>
        <n v="0.83333333333333337"/>
        <n v="0.73333333333333328"/>
        <n v="0.9"/>
        <n v="0.8"/>
        <n v="0.7"/>
        <n v="0.6333333333333333"/>
        <n v="0.66666666666666663"/>
        <n v="0.76666666666666672"/>
        <s v=""/>
        <n v="0.56666666666666665"/>
      </sharedItems>
    </cacheField>
    <cacheField name="Letter Grade" numFmtId="0">
      <sharedItems count="10">
        <s v="A+"/>
        <s v="A"/>
        <s v="B"/>
        <s v="C"/>
        <s v="A-"/>
        <s v="B-"/>
        <s v="C-"/>
        <s v="D"/>
        <s v="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strattbrown" refreshedDate="41594.535189467591" createdVersion="4" refreshedVersion="4" minRefreshableVersion="3" recordCount="84">
  <cacheSource type="worksheet">
    <worksheetSource ref="A1:G85" sheet="Unit 1 Test (Form A2)"/>
  </cacheSource>
  <cacheFields count="7">
    <cacheField name="Test ID" numFmtId="0">
      <sharedItems count="84">
        <s v="1A"/>
        <s v="2A"/>
        <s v="3A"/>
        <s v="4A"/>
        <s v="5A"/>
        <s v="6A"/>
        <s v="7A"/>
        <s v="8A"/>
        <s v="9A"/>
        <s v="10A"/>
        <s v="11A"/>
        <s v="12A"/>
        <s v="13A"/>
        <s v="14A"/>
        <s v="15A"/>
        <s v="16A"/>
        <s v="17A"/>
        <s v="18A"/>
        <s v="19A"/>
        <s v="20A"/>
        <s v="21A"/>
        <s v="22A"/>
        <s v="23A"/>
        <s v="24A"/>
        <s v="25A"/>
        <s v="26A"/>
        <s v="27A"/>
        <s v="28A"/>
        <s v="29A"/>
        <s v="30A"/>
        <s v="31A"/>
        <s v="32A"/>
        <s v="33A"/>
        <s v="34A"/>
        <s v="35A"/>
        <s v="36A"/>
        <s v="37A"/>
        <s v="38A"/>
        <s v="39A"/>
        <s v="40A"/>
        <s v="41A"/>
        <s v="42B"/>
        <s v="43B"/>
        <s v="44B"/>
        <s v="45B"/>
        <s v="46B"/>
        <s v="47B"/>
        <s v="48B"/>
        <s v="49B"/>
        <s v="50B"/>
        <s v="51B"/>
        <s v="52B"/>
        <s v="53B"/>
        <s v="54B"/>
        <s v="55B"/>
        <s v="56B"/>
        <s v="57B"/>
        <s v="58B"/>
        <s v="59B"/>
        <s v="60B"/>
        <s v="61B"/>
        <s v="62B"/>
        <s v="63B"/>
        <s v="64B"/>
        <s v="65B"/>
        <s v="66B"/>
        <s v="67B"/>
        <s v="68B"/>
        <s v="69B"/>
        <s v="70B"/>
        <s v="71B"/>
        <s v="72B"/>
        <s v="73B"/>
        <s v="74B"/>
        <s v="75B"/>
        <s v="76B"/>
        <s v="77B"/>
        <s v="78B"/>
        <s v="79B"/>
        <s v="80A"/>
        <s v="81A"/>
        <s v="82A"/>
        <s v="83A"/>
        <s v="84A"/>
      </sharedItems>
    </cacheField>
    <cacheField name="Surname" numFmtId="0">
      <sharedItems containsBlank="1"/>
    </cacheField>
    <cacheField name="First Name" numFmtId="0">
      <sharedItems containsBlank="1"/>
    </cacheField>
    <cacheField name="Points Earned" numFmtId="0">
      <sharedItems containsMixedTypes="1" containsNumber="1" containsInteger="1" minValue="17" maxValue="30"/>
    </cacheField>
    <cacheField name="Points Possible" numFmtId="0">
      <sharedItems containsSemiMixedTypes="0" containsString="0" containsNumber="1" containsInteger="1" minValue="30" maxValue="30"/>
    </cacheField>
    <cacheField name="Percent" numFmtId="9">
      <sharedItems containsMixedTypes="1" containsNumber="1" minValue="0.56666666666666665" maxValue="1" count="14">
        <n v="1"/>
        <n v="0.93333333333333335"/>
        <n v="0.8666666666666667"/>
        <n v="0.96666666666666667"/>
        <n v="0.83333333333333337"/>
        <n v="0.73333333333333328"/>
        <n v="0.9"/>
        <n v="0.8"/>
        <n v="0.7"/>
        <n v="0.6333333333333333"/>
        <n v="0.66666666666666663"/>
        <n v="0.76666666666666672"/>
        <s v=""/>
        <n v="0.56666666666666665"/>
      </sharedItems>
    </cacheField>
    <cacheField name="Letter Grade" numFmtId="0">
      <sharedItems count="10">
        <s v="A+"/>
        <s v="A"/>
        <s v="B"/>
        <s v="C"/>
        <s v="A-"/>
        <s v="B-"/>
        <s v="C-"/>
        <s v="D"/>
        <s v="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x v="0"/>
    <x v="0"/>
    <x v="0"/>
  </r>
  <r>
    <x v="0"/>
    <x v="0"/>
    <x v="0"/>
    <x v="0"/>
  </r>
  <r>
    <x v="1"/>
    <x v="0"/>
    <x v="1"/>
    <x v="1"/>
  </r>
  <r>
    <x v="0"/>
    <x v="0"/>
    <x v="0"/>
    <x v="0"/>
  </r>
  <r>
    <x v="2"/>
    <x v="0"/>
    <x v="2"/>
    <x v="2"/>
  </r>
  <r>
    <x v="0"/>
    <x v="0"/>
    <x v="0"/>
    <x v="0"/>
  </r>
  <r>
    <x v="3"/>
    <x v="0"/>
    <x v="3"/>
    <x v="1"/>
  </r>
  <r>
    <x v="0"/>
    <x v="0"/>
    <x v="0"/>
    <x v="0"/>
  </r>
  <r>
    <x v="0"/>
    <x v="0"/>
    <x v="0"/>
    <x v="0"/>
  </r>
  <r>
    <x v="4"/>
    <x v="0"/>
    <x v="4"/>
    <x v="2"/>
  </r>
  <r>
    <x v="1"/>
    <x v="0"/>
    <x v="1"/>
    <x v="1"/>
  </r>
  <r>
    <x v="0"/>
    <x v="0"/>
    <x v="0"/>
    <x v="0"/>
  </r>
  <r>
    <x v="1"/>
    <x v="0"/>
    <x v="1"/>
    <x v="1"/>
  </r>
  <r>
    <x v="0"/>
    <x v="0"/>
    <x v="0"/>
    <x v="0"/>
  </r>
  <r>
    <x v="5"/>
    <x v="0"/>
    <x v="5"/>
    <x v="3"/>
  </r>
  <r>
    <x v="6"/>
    <x v="0"/>
    <x v="6"/>
    <x v="4"/>
  </r>
  <r>
    <x v="7"/>
    <x v="0"/>
    <x v="7"/>
    <x v="5"/>
  </r>
  <r>
    <x v="6"/>
    <x v="0"/>
    <x v="6"/>
    <x v="4"/>
  </r>
  <r>
    <x v="4"/>
    <x v="0"/>
    <x v="4"/>
    <x v="2"/>
  </r>
  <r>
    <x v="5"/>
    <x v="0"/>
    <x v="5"/>
    <x v="3"/>
  </r>
  <r>
    <x v="1"/>
    <x v="0"/>
    <x v="1"/>
    <x v="1"/>
  </r>
  <r>
    <x v="2"/>
    <x v="0"/>
    <x v="2"/>
    <x v="2"/>
  </r>
  <r>
    <x v="5"/>
    <x v="0"/>
    <x v="5"/>
    <x v="3"/>
  </r>
  <r>
    <x v="8"/>
    <x v="0"/>
    <x v="8"/>
    <x v="6"/>
  </r>
  <r>
    <x v="6"/>
    <x v="0"/>
    <x v="6"/>
    <x v="4"/>
  </r>
  <r>
    <x v="0"/>
    <x v="0"/>
    <x v="0"/>
    <x v="0"/>
  </r>
  <r>
    <x v="1"/>
    <x v="0"/>
    <x v="1"/>
    <x v="1"/>
  </r>
  <r>
    <x v="0"/>
    <x v="0"/>
    <x v="0"/>
    <x v="0"/>
  </r>
  <r>
    <x v="7"/>
    <x v="0"/>
    <x v="7"/>
    <x v="5"/>
  </r>
  <r>
    <x v="0"/>
    <x v="0"/>
    <x v="0"/>
    <x v="0"/>
  </r>
  <r>
    <x v="9"/>
    <x v="0"/>
    <x v="9"/>
    <x v="7"/>
  </r>
  <r>
    <x v="10"/>
    <x v="0"/>
    <x v="10"/>
    <x v="7"/>
  </r>
  <r>
    <x v="8"/>
    <x v="0"/>
    <x v="8"/>
    <x v="6"/>
  </r>
  <r>
    <x v="9"/>
    <x v="0"/>
    <x v="9"/>
    <x v="7"/>
  </r>
  <r>
    <x v="11"/>
    <x v="0"/>
    <x v="11"/>
    <x v="3"/>
  </r>
  <r>
    <x v="2"/>
    <x v="0"/>
    <x v="2"/>
    <x v="2"/>
  </r>
  <r>
    <x v="7"/>
    <x v="0"/>
    <x v="7"/>
    <x v="5"/>
  </r>
  <r>
    <x v="1"/>
    <x v="0"/>
    <x v="1"/>
    <x v="1"/>
  </r>
  <r>
    <x v="7"/>
    <x v="0"/>
    <x v="7"/>
    <x v="5"/>
  </r>
  <r>
    <x v="9"/>
    <x v="0"/>
    <x v="9"/>
    <x v="7"/>
  </r>
  <r>
    <x v="7"/>
    <x v="0"/>
    <x v="7"/>
    <x v="5"/>
  </r>
  <r>
    <x v="1"/>
    <x v="0"/>
    <x v="1"/>
    <x v="1"/>
  </r>
  <r>
    <x v="1"/>
    <x v="0"/>
    <x v="1"/>
    <x v="1"/>
  </r>
  <r>
    <x v="2"/>
    <x v="0"/>
    <x v="2"/>
    <x v="2"/>
  </r>
  <r>
    <x v="6"/>
    <x v="0"/>
    <x v="6"/>
    <x v="4"/>
  </r>
  <r>
    <x v="2"/>
    <x v="0"/>
    <x v="2"/>
    <x v="2"/>
  </r>
  <r>
    <x v="0"/>
    <x v="0"/>
    <x v="0"/>
    <x v="0"/>
  </r>
  <r>
    <x v="1"/>
    <x v="0"/>
    <x v="1"/>
    <x v="1"/>
  </r>
  <r>
    <x v="1"/>
    <x v="0"/>
    <x v="1"/>
    <x v="1"/>
  </r>
  <r>
    <x v="0"/>
    <x v="0"/>
    <x v="0"/>
    <x v="0"/>
  </r>
  <r>
    <x v="3"/>
    <x v="0"/>
    <x v="3"/>
    <x v="1"/>
  </r>
  <r>
    <x v="7"/>
    <x v="0"/>
    <x v="7"/>
    <x v="5"/>
  </r>
  <r>
    <x v="6"/>
    <x v="0"/>
    <x v="6"/>
    <x v="4"/>
  </r>
  <r>
    <x v="3"/>
    <x v="0"/>
    <x v="3"/>
    <x v="1"/>
  </r>
  <r>
    <x v="0"/>
    <x v="0"/>
    <x v="0"/>
    <x v="0"/>
  </r>
  <r>
    <x v="7"/>
    <x v="0"/>
    <x v="7"/>
    <x v="5"/>
  </r>
  <r>
    <x v="2"/>
    <x v="0"/>
    <x v="2"/>
    <x v="2"/>
  </r>
  <r>
    <x v="0"/>
    <x v="0"/>
    <x v="0"/>
    <x v="0"/>
  </r>
  <r>
    <x v="9"/>
    <x v="0"/>
    <x v="9"/>
    <x v="7"/>
  </r>
  <r>
    <x v="7"/>
    <x v="0"/>
    <x v="7"/>
    <x v="5"/>
  </r>
  <r>
    <x v="1"/>
    <x v="0"/>
    <x v="1"/>
    <x v="1"/>
  </r>
  <r>
    <x v="0"/>
    <x v="0"/>
    <x v="0"/>
    <x v="0"/>
  </r>
  <r>
    <x v="1"/>
    <x v="0"/>
    <x v="1"/>
    <x v="1"/>
  </r>
  <r>
    <x v="11"/>
    <x v="0"/>
    <x v="11"/>
    <x v="3"/>
  </r>
  <r>
    <x v="1"/>
    <x v="0"/>
    <x v="1"/>
    <x v="1"/>
  </r>
  <r>
    <x v="0"/>
    <x v="0"/>
    <x v="0"/>
    <x v="0"/>
  </r>
  <r>
    <x v="2"/>
    <x v="0"/>
    <x v="2"/>
    <x v="2"/>
  </r>
  <r>
    <x v="7"/>
    <x v="0"/>
    <x v="7"/>
    <x v="5"/>
  </r>
  <r>
    <x v="1"/>
    <x v="0"/>
    <x v="1"/>
    <x v="1"/>
  </r>
  <r>
    <x v="2"/>
    <x v="0"/>
    <x v="2"/>
    <x v="2"/>
  </r>
  <r>
    <x v="1"/>
    <x v="0"/>
    <x v="1"/>
    <x v="1"/>
  </r>
  <r>
    <x v="11"/>
    <x v="0"/>
    <x v="11"/>
    <x v="3"/>
  </r>
  <r>
    <x v="4"/>
    <x v="0"/>
    <x v="4"/>
    <x v="2"/>
  </r>
  <r>
    <x v="4"/>
    <x v="0"/>
    <x v="4"/>
    <x v="2"/>
  </r>
  <r>
    <x v="7"/>
    <x v="0"/>
    <x v="7"/>
    <x v="5"/>
  </r>
  <r>
    <x v="11"/>
    <x v="0"/>
    <x v="11"/>
    <x v="3"/>
  </r>
  <r>
    <x v="8"/>
    <x v="0"/>
    <x v="8"/>
    <x v="6"/>
  </r>
  <r>
    <x v="0"/>
    <x v="0"/>
    <x v="0"/>
    <x v="0"/>
  </r>
  <r>
    <x v="12"/>
    <x v="0"/>
    <x v="12"/>
    <x v="8"/>
  </r>
  <r>
    <x v="12"/>
    <x v="0"/>
    <x v="12"/>
    <x v="8"/>
  </r>
  <r>
    <x v="12"/>
    <x v="0"/>
    <x v="12"/>
    <x v="8"/>
  </r>
  <r>
    <x v="12"/>
    <x v="0"/>
    <x v="12"/>
    <x v="8"/>
  </r>
  <r>
    <x v="13"/>
    <x v="0"/>
    <x v="13"/>
    <x v="9"/>
  </r>
  <r>
    <x v="10"/>
    <x v="0"/>
    <x v="10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">
  <r>
    <x v="0"/>
    <s v="Ramone"/>
    <s v="Phaello"/>
    <n v="30"/>
    <n v="30"/>
    <x v="0"/>
    <x v="0"/>
  </r>
  <r>
    <x v="1"/>
    <s v="Raphoolo"/>
    <s v="Reitumetse "/>
    <n v="30"/>
    <n v="30"/>
    <x v="0"/>
    <x v="0"/>
  </r>
  <r>
    <x v="2"/>
    <s v="Mosoloane"/>
    <s v="Mahlomola "/>
    <n v="28"/>
    <n v="30"/>
    <x v="1"/>
    <x v="1"/>
  </r>
  <r>
    <x v="3"/>
    <s v="Mokhobi"/>
    <s v="Retselisitsoe"/>
    <n v="30"/>
    <n v="30"/>
    <x v="0"/>
    <x v="0"/>
  </r>
  <r>
    <x v="4"/>
    <s v="Khusu"/>
    <s v="Reamohetse "/>
    <n v="26"/>
    <n v="30"/>
    <x v="2"/>
    <x v="2"/>
  </r>
  <r>
    <x v="5"/>
    <s v="Sello"/>
    <s v="Tsoanelo "/>
    <n v="30"/>
    <n v="30"/>
    <x v="0"/>
    <x v="0"/>
  </r>
  <r>
    <x v="6"/>
    <m/>
    <s v="Mabolaoane"/>
    <n v="29"/>
    <n v="30"/>
    <x v="3"/>
    <x v="1"/>
  </r>
  <r>
    <x v="7"/>
    <s v="Molatelle"/>
    <s v="Libete "/>
    <n v="30"/>
    <n v="30"/>
    <x v="0"/>
    <x v="0"/>
  </r>
  <r>
    <x v="8"/>
    <s v="Matheka"/>
    <s v="Bokang "/>
    <n v="30"/>
    <n v="30"/>
    <x v="0"/>
    <x v="0"/>
  </r>
  <r>
    <x v="9"/>
    <s v="Motsoloane"/>
    <s v="Teboho "/>
    <n v="25"/>
    <n v="30"/>
    <x v="4"/>
    <x v="2"/>
  </r>
  <r>
    <x v="10"/>
    <s v="Letsie"/>
    <s v="Mosa "/>
    <n v="28"/>
    <n v="30"/>
    <x v="1"/>
    <x v="1"/>
  </r>
  <r>
    <x v="11"/>
    <s v="Mokuiane"/>
    <s v="Lebohang"/>
    <n v="30"/>
    <n v="30"/>
    <x v="0"/>
    <x v="0"/>
  </r>
  <r>
    <x v="12"/>
    <s v="Lesia"/>
    <s v="Nthati "/>
    <n v="28"/>
    <n v="30"/>
    <x v="1"/>
    <x v="1"/>
  </r>
  <r>
    <x v="13"/>
    <s v="Haso"/>
    <s v="Leetsang "/>
    <n v="30"/>
    <n v="30"/>
    <x v="0"/>
    <x v="0"/>
  </r>
  <r>
    <x v="14"/>
    <s v="Knemane"/>
    <s v="Mapaseka "/>
    <n v="22"/>
    <n v="30"/>
    <x v="5"/>
    <x v="3"/>
  </r>
  <r>
    <x v="15"/>
    <s v="Qatsa"/>
    <s v="Tsiu "/>
    <n v="27"/>
    <n v="30"/>
    <x v="6"/>
    <x v="4"/>
  </r>
  <r>
    <x v="16"/>
    <s v="Batela"/>
    <s v="Lehlohonobolo "/>
    <n v="24"/>
    <n v="30"/>
    <x v="7"/>
    <x v="5"/>
  </r>
  <r>
    <x v="17"/>
    <m/>
    <s v="Motebang"/>
    <n v="27"/>
    <n v="30"/>
    <x v="6"/>
    <x v="4"/>
  </r>
  <r>
    <x v="18"/>
    <s v="Molomo"/>
    <s v="Likabo "/>
    <n v="25"/>
    <n v="30"/>
    <x v="4"/>
    <x v="2"/>
  </r>
  <r>
    <x v="19"/>
    <s v="Neo"/>
    <s v="Tsiu "/>
    <n v="22"/>
    <n v="30"/>
    <x v="5"/>
    <x v="3"/>
  </r>
  <r>
    <x v="20"/>
    <s v="Lekula"/>
    <s v="Khotso "/>
    <n v="28"/>
    <n v="30"/>
    <x v="1"/>
    <x v="1"/>
  </r>
  <r>
    <x v="21"/>
    <s v="Khopu"/>
    <s v="Mamoroa "/>
    <n v="26"/>
    <n v="30"/>
    <x v="2"/>
    <x v="2"/>
  </r>
  <r>
    <x v="22"/>
    <s v="Tseko"/>
    <s v="Metebeheleng "/>
    <n v="22"/>
    <n v="30"/>
    <x v="5"/>
    <x v="3"/>
  </r>
  <r>
    <x v="23"/>
    <s v="Liako"/>
    <s v="Ralibuseng "/>
    <n v="21"/>
    <n v="30"/>
    <x v="8"/>
    <x v="6"/>
  </r>
  <r>
    <x v="24"/>
    <s v="Pankiso"/>
    <s v="Shao "/>
    <n v="27"/>
    <n v="30"/>
    <x v="6"/>
    <x v="4"/>
  </r>
  <r>
    <x v="25"/>
    <m/>
    <s v="Teboho Mapola"/>
    <n v="30"/>
    <n v="30"/>
    <x v="0"/>
    <x v="0"/>
  </r>
  <r>
    <x v="26"/>
    <s v="Motsomi"/>
    <s v="Pusetso "/>
    <n v="28"/>
    <n v="30"/>
    <x v="1"/>
    <x v="1"/>
  </r>
  <r>
    <x v="27"/>
    <s v="Makajane"/>
    <s v="Mosa "/>
    <n v="30"/>
    <n v="30"/>
    <x v="0"/>
    <x v="0"/>
  </r>
  <r>
    <x v="28"/>
    <s v="Lerato"/>
    <s v="Makha "/>
    <n v="24"/>
    <n v="30"/>
    <x v="7"/>
    <x v="5"/>
  </r>
  <r>
    <x v="29"/>
    <s v="Moqhala"/>
    <s v="Lihopotso "/>
    <n v="30"/>
    <n v="30"/>
    <x v="0"/>
    <x v="0"/>
  </r>
  <r>
    <x v="30"/>
    <s v="Lehobo"/>
    <s v="Kealeboha"/>
    <n v="19"/>
    <n v="30"/>
    <x v="9"/>
    <x v="7"/>
  </r>
  <r>
    <x v="31"/>
    <s v="Mphafane"/>
    <s v="Moshoeshoe"/>
    <n v="20"/>
    <n v="30"/>
    <x v="10"/>
    <x v="7"/>
  </r>
  <r>
    <x v="32"/>
    <s v="Teka"/>
    <s v="Ntsepeng"/>
    <n v="21"/>
    <n v="30"/>
    <x v="8"/>
    <x v="6"/>
  </r>
  <r>
    <x v="33"/>
    <s v="Mastlo"/>
    <s v="Ikaneng"/>
    <n v="19"/>
    <n v="30"/>
    <x v="9"/>
    <x v="7"/>
  </r>
  <r>
    <x v="34"/>
    <s v="Kamohelo"/>
    <m/>
    <n v="23"/>
    <n v="30"/>
    <x v="11"/>
    <x v="3"/>
  </r>
  <r>
    <x v="35"/>
    <s v="Maphathe"/>
    <s v="Mamahola"/>
    <n v="26"/>
    <n v="30"/>
    <x v="2"/>
    <x v="2"/>
  </r>
  <r>
    <x v="36"/>
    <s v="Moqhala"/>
    <s v="Retsepile"/>
    <n v="24"/>
    <n v="30"/>
    <x v="7"/>
    <x v="5"/>
  </r>
  <r>
    <x v="37"/>
    <s v="Khaebana"/>
    <s v="Tumiso"/>
    <n v="28"/>
    <n v="30"/>
    <x v="1"/>
    <x v="1"/>
  </r>
  <r>
    <x v="38"/>
    <s v="Molefi"/>
    <s v="Jojo"/>
    <n v="24"/>
    <n v="30"/>
    <x v="7"/>
    <x v="5"/>
  </r>
  <r>
    <x v="39"/>
    <s v="Masilo"/>
    <s v="Motselisi"/>
    <n v="19"/>
    <n v="30"/>
    <x v="9"/>
    <x v="7"/>
  </r>
  <r>
    <x v="40"/>
    <s v="Malleng"/>
    <s v="Ramangoane"/>
    <n v="24"/>
    <n v="30"/>
    <x v="7"/>
    <x v="5"/>
  </r>
  <r>
    <x v="41"/>
    <s v="Thabisano"/>
    <m/>
    <n v="28"/>
    <n v="30"/>
    <x v="1"/>
    <x v="1"/>
  </r>
  <r>
    <x v="42"/>
    <s v="Knenooe"/>
    <s v="Moqhali"/>
    <n v="28"/>
    <n v="30"/>
    <x v="1"/>
    <x v="1"/>
  </r>
  <r>
    <x v="43"/>
    <s v="Molisana"/>
    <s v="Kabelo"/>
    <n v="26"/>
    <n v="30"/>
    <x v="2"/>
    <x v="2"/>
  </r>
  <r>
    <x v="44"/>
    <s v="Shoaepane"/>
    <s v="Sekake"/>
    <n v="27"/>
    <n v="30"/>
    <x v="6"/>
    <x v="4"/>
  </r>
  <r>
    <x v="45"/>
    <s v="Sebutsoe"/>
    <s v="Lomile"/>
    <n v="26"/>
    <n v="30"/>
    <x v="2"/>
    <x v="2"/>
  </r>
  <r>
    <x v="46"/>
    <s v="Mothibe"/>
    <s v="Nthele"/>
    <n v="30"/>
    <n v="30"/>
    <x v="0"/>
    <x v="0"/>
  </r>
  <r>
    <x v="47"/>
    <s v="Nyai"/>
    <s v="Limpho"/>
    <n v="28"/>
    <n v="30"/>
    <x v="1"/>
    <x v="1"/>
  </r>
  <r>
    <x v="48"/>
    <s v="Moleboheng"/>
    <s v="Motsamaimole"/>
    <n v="28"/>
    <n v="30"/>
    <x v="1"/>
    <x v="1"/>
  </r>
  <r>
    <x v="49"/>
    <s v="Molefi"/>
    <s v="Lipuo"/>
    <n v="30"/>
    <n v="30"/>
    <x v="0"/>
    <x v="0"/>
  </r>
  <r>
    <x v="50"/>
    <s v="Pule"/>
    <s v="Bongane"/>
    <n v="29"/>
    <n v="30"/>
    <x v="3"/>
    <x v="1"/>
  </r>
  <r>
    <x v="51"/>
    <s v="Sliale"/>
    <s v="Mokhali"/>
    <n v="24"/>
    <n v="30"/>
    <x v="7"/>
    <x v="5"/>
  </r>
  <r>
    <x v="52"/>
    <s v="Palinyane"/>
    <s v="Phatsoane"/>
    <n v="27"/>
    <n v="30"/>
    <x v="6"/>
    <x v="4"/>
  </r>
  <r>
    <x v="53"/>
    <s v="Molisana"/>
    <s v="Thabiso"/>
    <n v="29"/>
    <n v="30"/>
    <x v="3"/>
    <x v="1"/>
  </r>
  <r>
    <x v="54"/>
    <s v="Sefaha"/>
    <s v="Liate"/>
    <n v="30"/>
    <n v="30"/>
    <x v="0"/>
    <x v="0"/>
  </r>
  <r>
    <x v="55"/>
    <s v="Moshoeshoe"/>
    <s v="Puscletso"/>
    <n v="24"/>
    <n v="30"/>
    <x v="7"/>
    <x v="5"/>
  </r>
  <r>
    <x v="56"/>
    <s v="Sephoko"/>
    <s v="Thapelo"/>
    <n v="26"/>
    <n v="30"/>
    <x v="2"/>
    <x v="2"/>
  </r>
  <r>
    <x v="57"/>
    <s v="Leroma"/>
    <s v="Mpaballeng"/>
    <n v="30"/>
    <n v="30"/>
    <x v="0"/>
    <x v="0"/>
  </r>
  <r>
    <x v="58"/>
    <s v="Tsilo"/>
    <s v="Mankoatile"/>
    <n v="19"/>
    <n v="30"/>
    <x v="9"/>
    <x v="7"/>
  </r>
  <r>
    <x v="59"/>
    <s v="Dama"/>
    <s v="Mamasole"/>
    <n v="24"/>
    <n v="30"/>
    <x v="7"/>
    <x v="5"/>
  </r>
  <r>
    <x v="60"/>
    <s v="Michael"/>
    <s v="Lepeli"/>
    <n v="28"/>
    <n v="30"/>
    <x v="1"/>
    <x v="1"/>
  </r>
  <r>
    <x v="61"/>
    <s v="Maleabua"/>
    <s v="Liau"/>
    <n v="30"/>
    <n v="30"/>
    <x v="0"/>
    <x v="0"/>
  </r>
  <r>
    <x v="62"/>
    <s v="Mosika"/>
    <s v="Lekhutla"/>
    <n v="28"/>
    <n v="30"/>
    <x v="1"/>
    <x v="1"/>
  </r>
  <r>
    <x v="63"/>
    <s v="Khofu"/>
    <s v="Malitaba"/>
    <n v="23"/>
    <n v="30"/>
    <x v="11"/>
    <x v="3"/>
  </r>
  <r>
    <x v="64"/>
    <s v="Kotelo"/>
    <s v="Rapelang"/>
    <n v="28"/>
    <n v="30"/>
    <x v="1"/>
    <x v="1"/>
  </r>
  <r>
    <x v="65"/>
    <s v="Limakatso"/>
    <s v="Mpopo"/>
    <n v="30"/>
    <n v="30"/>
    <x v="0"/>
    <x v="0"/>
  </r>
  <r>
    <x v="66"/>
    <s v="Tsehlana"/>
    <s v="Nthati "/>
    <n v="26"/>
    <n v="30"/>
    <x v="2"/>
    <x v="2"/>
  </r>
  <r>
    <x v="67"/>
    <s v="Lephello"/>
    <s v="Ntsepeng"/>
    <n v="24"/>
    <n v="30"/>
    <x v="7"/>
    <x v="5"/>
  </r>
  <r>
    <x v="68"/>
    <s v="Kanthithi"/>
    <s v="Bonyane"/>
    <n v="28"/>
    <n v="30"/>
    <x v="1"/>
    <x v="1"/>
  </r>
  <r>
    <x v="69"/>
    <s v="Monyopi"/>
    <s v="Matselioo"/>
    <n v="26"/>
    <n v="30"/>
    <x v="2"/>
    <x v="2"/>
  </r>
  <r>
    <x v="70"/>
    <s v="Sehlabaka"/>
    <s v="Reitumetse "/>
    <n v="28"/>
    <n v="30"/>
    <x v="1"/>
    <x v="1"/>
  </r>
  <r>
    <x v="71"/>
    <s v="Raqipato"/>
    <s v="Mafoea"/>
    <n v="23"/>
    <n v="30"/>
    <x v="11"/>
    <x v="3"/>
  </r>
  <r>
    <x v="72"/>
    <s v="Sehloho"/>
    <s v="Fitang"/>
    <n v="25"/>
    <n v="30"/>
    <x v="4"/>
    <x v="2"/>
  </r>
  <r>
    <x v="73"/>
    <s v="Liau"/>
    <s v="Meipita"/>
    <n v="25"/>
    <n v="30"/>
    <x v="4"/>
    <x v="2"/>
  </r>
  <r>
    <x v="74"/>
    <s v="Kotelo"/>
    <s v="Joalane"/>
    <n v="24"/>
    <n v="30"/>
    <x v="7"/>
    <x v="5"/>
  </r>
  <r>
    <x v="75"/>
    <s v="Ntime"/>
    <s v="Kananelo"/>
    <n v="23"/>
    <n v="30"/>
    <x v="11"/>
    <x v="3"/>
  </r>
  <r>
    <x v="76"/>
    <s v="Makema"/>
    <s v="Masenooe"/>
    <n v="21"/>
    <n v="30"/>
    <x v="8"/>
    <x v="6"/>
  </r>
  <r>
    <x v="77"/>
    <s v="Seseng"/>
    <s v="Bokang "/>
    <n v="30"/>
    <n v="30"/>
    <x v="0"/>
    <x v="0"/>
  </r>
  <r>
    <x v="78"/>
    <s v="Matima"/>
    <s v="Tsoanelo "/>
    <s v="*"/>
    <n v="30"/>
    <x v="12"/>
    <x v="8"/>
  </r>
  <r>
    <x v="79"/>
    <s v="Kefuoe"/>
    <s v="Khofu"/>
    <s v="*"/>
    <n v="30"/>
    <x v="12"/>
    <x v="8"/>
  </r>
  <r>
    <x v="80"/>
    <s v="Tselana"/>
    <s v="Ruete"/>
    <s v="*"/>
    <n v="30"/>
    <x v="12"/>
    <x v="8"/>
  </r>
  <r>
    <x v="81"/>
    <s v="Qetelo"/>
    <s v="Lejang"/>
    <s v="*"/>
    <n v="30"/>
    <x v="12"/>
    <x v="8"/>
  </r>
  <r>
    <x v="82"/>
    <s v="Ntabe"/>
    <s v="Lisele"/>
    <n v="17"/>
    <n v="30"/>
    <x v="13"/>
    <x v="9"/>
  </r>
  <r>
    <x v="83"/>
    <s v="Motale"/>
    <s v="Sebopeho"/>
    <n v="20"/>
    <n v="30"/>
    <x v="1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L20" firstHeaderRow="1" firstDataRow="2" firstDataCol="1"/>
  <pivotFields count="7">
    <pivotField showAll="0">
      <items count="85">
        <item x="9"/>
        <item x="10"/>
        <item x="11"/>
        <item x="12"/>
        <item x="13"/>
        <item x="14"/>
        <item x="15"/>
        <item x="16"/>
        <item x="17"/>
        <item x="18"/>
        <item x="0"/>
        <item x="19"/>
        <item x="20"/>
        <item x="21"/>
        <item x="22"/>
        <item x="23"/>
        <item x="24"/>
        <item x="25"/>
        <item x="26"/>
        <item x="27"/>
        <item x="28"/>
        <item x="1"/>
        <item x="29"/>
        <item x="30"/>
        <item x="31"/>
        <item x="32"/>
        <item x="33"/>
        <item x="34"/>
        <item x="35"/>
        <item x="36"/>
        <item x="37"/>
        <item x="38"/>
        <item x="2"/>
        <item x="39"/>
        <item x="40"/>
        <item x="41"/>
        <item x="42"/>
        <item x="43"/>
        <item x="44"/>
        <item x="45"/>
        <item x="46"/>
        <item x="47"/>
        <item x="48"/>
        <item x="3"/>
        <item x="49"/>
        <item x="50"/>
        <item x="51"/>
        <item x="52"/>
        <item x="53"/>
        <item x="54"/>
        <item x="55"/>
        <item x="56"/>
        <item x="57"/>
        <item x="58"/>
        <item x="4"/>
        <item x="59"/>
        <item x="60"/>
        <item x="61"/>
        <item x="62"/>
        <item x="63"/>
        <item x="64"/>
        <item x="65"/>
        <item x="66"/>
        <item x="67"/>
        <item x="68"/>
        <item x="5"/>
        <item x="69"/>
        <item x="70"/>
        <item x="71"/>
        <item x="72"/>
        <item x="73"/>
        <item x="74"/>
        <item x="75"/>
        <item x="76"/>
        <item x="77"/>
        <item x="78"/>
        <item x="6"/>
        <item x="79"/>
        <item x="80"/>
        <item x="81"/>
        <item x="82"/>
        <item x="83"/>
        <item x="7"/>
        <item x="8"/>
        <item t="default"/>
      </items>
    </pivotField>
    <pivotField showAll="0"/>
    <pivotField showAll="0"/>
    <pivotField showAll="0"/>
    <pivotField showAll="0"/>
    <pivotField axis="axisRow" showAll="0" sortType="descending">
      <items count="15">
        <item x="12"/>
        <item x="0"/>
        <item x="3"/>
        <item x="1"/>
        <item x="6"/>
        <item x="2"/>
        <item x="4"/>
        <item x="7"/>
        <item x="11"/>
        <item x="5"/>
        <item x="8"/>
        <item x="10"/>
        <item x="9"/>
        <item x="13"/>
        <item t="default"/>
      </items>
    </pivotField>
    <pivotField axis="axisCol" dataField="1" showAll="0">
      <items count="11">
        <item x="8"/>
        <item x="0"/>
        <item x="1"/>
        <item x="4"/>
        <item x="2"/>
        <item x="5"/>
        <item x="3"/>
        <item x="6"/>
        <item x="7"/>
        <item x="9"/>
        <item t="default"/>
      </items>
    </pivotField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Letter Grade" fld="6" subtotal="count" baseField="0" baseItem="0"/>
  </dataFields>
  <formats count="5">
    <format dxfId="4">
      <pivotArea dataOnly="0" labelOnly="1" fieldPosition="0">
        <references count="1">
          <reference field="5" count="0"/>
        </references>
      </pivotArea>
    </format>
    <format dxfId="3">
      <pivotArea dataOnly="0" fieldPosition="0">
        <references count="1">
          <reference field="5" count="0"/>
        </references>
      </pivotArea>
    </format>
    <format dxfId="2">
      <pivotArea dataOnly="0" fieldPosition="0">
        <references count="1">
          <reference field="5" count="0"/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O2:Y4" firstHeaderRow="1" firstDataRow="2" firstDataCol="1"/>
  <pivotFields count="4">
    <pivotField showAll="0">
      <items count="15">
        <item x="13"/>
        <item x="9"/>
        <item x="10"/>
        <item x="8"/>
        <item x="5"/>
        <item x="11"/>
        <item x="7"/>
        <item x="4"/>
        <item x="2"/>
        <item x="6"/>
        <item x="1"/>
        <item x="3"/>
        <item x="0"/>
        <item x="12"/>
        <item t="default"/>
      </items>
    </pivotField>
    <pivotField showAll="0"/>
    <pivotField showAll="0">
      <items count="15">
        <item x="13"/>
        <item x="9"/>
        <item x="10"/>
        <item x="8"/>
        <item x="5"/>
        <item x="11"/>
        <item x="7"/>
        <item x="4"/>
        <item x="2"/>
        <item x="6"/>
        <item x="1"/>
        <item x="3"/>
        <item x="0"/>
        <item x="12"/>
        <item t="default"/>
      </items>
    </pivotField>
    <pivotField axis="axisCol" dataField="1" showAll="0">
      <items count="11">
        <item x="8"/>
        <item x="0"/>
        <item x="1"/>
        <item x="4"/>
        <item x="2"/>
        <item x="5"/>
        <item x="3"/>
        <item x="6"/>
        <item x="7"/>
        <item x="9"/>
        <item t="default"/>
      </items>
    </pivotField>
  </pivotFields>
  <rowItems count="1">
    <i/>
  </rowItems>
  <colFields count="1">
    <field x="3"/>
  </colFields>
  <col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Letter Grade" fld="3" subtotal="count" baseField="0" baseItem="0"/>
  </dataFields>
  <formats count="1">
    <format dxfId="5">
      <pivotArea outline="0" collapsedLevelsAreSubtotals="1" fieldPosition="0">
        <references count="1">
          <reference field="3" count="9" selected="0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chartFormats count="2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0" format="34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35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6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37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38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39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40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4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42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3" type="captionGreaterThan" evalOrder="-1" id="1" stringValue1="1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B70" workbookViewId="0">
      <selection activeCell="C73" sqref="C73"/>
    </sheetView>
  </sheetViews>
  <sheetFormatPr defaultRowHeight="15" x14ac:dyDescent="0.25"/>
  <cols>
    <col min="1" max="1" width="7.85546875" customWidth="1"/>
    <col min="2" max="2" width="12.28515625" bestFit="1" customWidth="1"/>
    <col min="3" max="3" width="1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6.7109375" bestFit="1" customWidth="1"/>
  </cols>
  <sheetData>
    <row r="1" spans="1:7" ht="15.75" thickBot="1" x14ac:dyDescent="0.3">
      <c r="A1" s="12" t="s">
        <v>0</v>
      </c>
      <c r="B1" s="12" t="s">
        <v>46</v>
      </c>
      <c r="C1" s="12" t="s">
        <v>45</v>
      </c>
      <c r="D1" s="12" t="s">
        <v>1</v>
      </c>
      <c r="E1" s="11" t="s">
        <v>2</v>
      </c>
      <c r="F1" s="10" t="s">
        <v>3</v>
      </c>
      <c r="G1" s="9" t="s">
        <v>4</v>
      </c>
    </row>
    <row r="2" spans="1:7" x14ac:dyDescent="0.25">
      <c r="A2" s="5" t="s">
        <v>6</v>
      </c>
      <c r="B2" s="5"/>
      <c r="C2" s="5"/>
      <c r="D2" s="5">
        <v>30</v>
      </c>
      <c r="E2" s="5">
        <v>30</v>
      </c>
      <c r="F2" s="2">
        <f t="shared" ref="F2:F65" si="0">IF(D2="*","",(D2/E2))</f>
        <v>1</v>
      </c>
      <c r="G2" s="4" t="str">
        <f t="shared" ref="G2:G65" si="1">IF(D2="*","",LOOKUP(F2,B$89:B$101,A$89:A$101))</f>
        <v>A+</v>
      </c>
    </row>
    <row r="3" spans="1:7" x14ac:dyDescent="0.25">
      <c r="A3" s="1" t="s">
        <v>7</v>
      </c>
      <c r="B3" s="1"/>
      <c r="C3" s="1"/>
      <c r="D3" s="1">
        <v>30</v>
      </c>
      <c r="E3" s="1">
        <v>30</v>
      </c>
      <c r="F3" s="2">
        <f t="shared" si="0"/>
        <v>1</v>
      </c>
      <c r="G3" s="4" t="str">
        <f t="shared" si="1"/>
        <v>A+</v>
      </c>
    </row>
    <row r="4" spans="1:7" x14ac:dyDescent="0.25">
      <c r="A4" s="1" t="s">
        <v>8</v>
      </c>
      <c r="B4" s="1"/>
      <c r="C4" s="1"/>
      <c r="D4" s="1">
        <v>28</v>
      </c>
      <c r="E4" s="1">
        <v>30</v>
      </c>
      <c r="F4" s="2">
        <f t="shared" si="0"/>
        <v>0.93333333333333335</v>
      </c>
      <c r="G4" s="4" t="str">
        <f t="shared" si="1"/>
        <v>A</v>
      </c>
    </row>
    <row r="5" spans="1:7" x14ac:dyDescent="0.25">
      <c r="A5" s="1" t="s">
        <v>9</v>
      </c>
      <c r="B5" s="1"/>
      <c r="C5" s="1"/>
      <c r="D5" s="1">
        <v>30</v>
      </c>
      <c r="E5" s="1">
        <v>30</v>
      </c>
      <c r="F5" s="2">
        <f t="shared" si="0"/>
        <v>1</v>
      </c>
      <c r="G5" s="4" t="str">
        <f t="shared" si="1"/>
        <v>A+</v>
      </c>
    </row>
    <row r="6" spans="1:7" x14ac:dyDescent="0.25">
      <c r="A6" s="1" t="s">
        <v>10</v>
      </c>
      <c r="B6" s="1"/>
      <c r="C6" s="1"/>
      <c r="D6" s="1">
        <v>26</v>
      </c>
      <c r="E6" s="1">
        <v>30</v>
      </c>
      <c r="F6" s="2">
        <f t="shared" si="0"/>
        <v>0.8666666666666667</v>
      </c>
      <c r="G6" s="4" t="str">
        <f t="shared" si="1"/>
        <v>B</v>
      </c>
    </row>
    <row r="7" spans="1:7" x14ac:dyDescent="0.25">
      <c r="A7" s="1" t="s">
        <v>11</v>
      </c>
      <c r="B7" s="1"/>
      <c r="C7" s="1"/>
      <c r="D7" s="1">
        <v>30</v>
      </c>
      <c r="E7" s="1">
        <v>30</v>
      </c>
      <c r="F7" s="2">
        <f t="shared" si="0"/>
        <v>1</v>
      </c>
      <c r="G7" s="4" t="str">
        <f t="shared" si="1"/>
        <v>A+</v>
      </c>
    </row>
    <row r="8" spans="1:7" x14ac:dyDescent="0.25">
      <c r="A8" s="1" t="s">
        <v>12</v>
      </c>
      <c r="B8" s="52"/>
      <c r="C8" s="1"/>
      <c r="D8" s="1">
        <v>29</v>
      </c>
      <c r="E8" s="1">
        <v>30</v>
      </c>
      <c r="F8" s="2">
        <f t="shared" si="0"/>
        <v>0.96666666666666667</v>
      </c>
      <c r="G8" s="4" t="str">
        <f t="shared" si="1"/>
        <v>A</v>
      </c>
    </row>
    <row r="9" spans="1:7" x14ac:dyDescent="0.25">
      <c r="A9" s="1" t="s">
        <v>13</v>
      </c>
      <c r="B9" s="1"/>
      <c r="C9" s="1"/>
      <c r="D9" s="1">
        <v>30</v>
      </c>
      <c r="E9" s="1">
        <v>30</v>
      </c>
      <c r="F9" s="2">
        <f t="shared" si="0"/>
        <v>1</v>
      </c>
      <c r="G9" s="4" t="str">
        <f t="shared" si="1"/>
        <v>A+</v>
      </c>
    </row>
    <row r="10" spans="1:7" x14ac:dyDescent="0.25">
      <c r="A10" s="1" t="s">
        <v>14</v>
      </c>
      <c r="B10" s="1"/>
      <c r="C10" s="1"/>
      <c r="D10" s="1">
        <v>30</v>
      </c>
      <c r="E10" s="1">
        <v>30</v>
      </c>
      <c r="F10" s="2">
        <f t="shared" si="0"/>
        <v>1</v>
      </c>
      <c r="G10" s="4" t="str">
        <f t="shared" si="1"/>
        <v>A+</v>
      </c>
    </row>
    <row r="11" spans="1:7" x14ac:dyDescent="0.25">
      <c r="A11" s="1" t="s">
        <v>15</v>
      </c>
      <c r="B11" s="1"/>
      <c r="C11" s="1"/>
      <c r="D11" s="1">
        <v>25</v>
      </c>
      <c r="E11" s="1">
        <v>30</v>
      </c>
      <c r="F11" s="2">
        <f t="shared" si="0"/>
        <v>0.83333333333333337</v>
      </c>
      <c r="G11" s="4" t="str">
        <f t="shared" si="1"/>
        <v>B</v>
      </c>
    </row>
    <row r="12" spans="1:7" x14ac:dyDescent="0.25">
      <c r="A12" s="1" t="s">
        <v>16</v>
      </c>
      <c r="B12" s="1"/>
      <c r="C12" s="1"/>
      <c r="D12" s="1">
        <v>28</v>
      </c>
      <c r="E12" s="1">
        <v>30</v>
      </c>
      <c r="F12" s="2">
        <f t="shared" si="0"/>
        <v>0.93333333333333335</v>
      </c>
      <c r="G12" s="4" t="str">
        <f t="shared" si="1"/>
        <v>A</v>
      </c>
    </row>
    <row r="13" spans="1:7" x14ac:dyDescent="0.25">
      <c r="A13" s="1" t="s">
        <v>17</v>
      </c>
      <c r="B13" s="1"/>
      <c r="C13" s="1"/>
      <c r="D13" s="1">
        <v>30</v>
      </c>
      <c r="E13" s="1">
        <v>30</v>
      </c>
      <c r="F13" s="2">
        <f t="shared" si="0"/>
        <v>1</v>
      </c>
      <c r="G13" s="4" t="str">
        <f t="shared" si="1"/>
        <v>A+</v>
      </c>
    </row>
    <row r="14" spans="1:7" x14ac:dyDescent="0.25">
      <c r="A14" s="1" t="s">
        <v>18</v>
      </c>
      <c r="B14" s="1"/>
      <c r="C14" s="1"/>
      <c r="D14" s="1">
        <v>28</v>
      </c>
      <c r="E14" s="1">
        <v>30</v>
      </c>
      <c r="F14" s="2">
        <f t="shared" si="0"/>
        <v>0.93333333333333335</v>
      </c>
      <c r="G14" s="4" t="str">
        <f t="shared" si="1"/>
        <v>A</v>
      </c>
    </row>
    <row r="15" spans="1:7" x14ac:dyDescent="0.25">
      <c r="A15" s="1" t="s">
        <v>19</v>
      </c>
      <c r="B15" s="1"/>
      <c r="C15" s="1"/>
      <c r="D15" s="1">
        <v>30</v>
      </c>
      <c r="E15" s="1">
        <v>30</v>
      </c>
      <c r="F15" s="2">
        <f t="shared" si="0"/>
        <v>1</v>
      </c>
      <c r="G15" s="4" t="str">
        <f t="shared" si="1"/>
        <v>A+</v>
      </c>
    </row>
    <row r="16" spans="1:7" x14ac:dyDescent="0.25">
      <c r="A16" s="1" t="s">
        <v>20</v>
      </c>
      <c r="B16" s="1"/>
      <c r="C16" s="1"/>
      <c r="D16" s="1">
        <v>22</v>
      </c>
      <c r="E16" s="1">
        <v>30</v>
      </c>
      <c r="F16" s="2">
        <f t="shared" si="0"/>
        <v>0.73333333333333328</v>
      </c>
      <c r="G16" s="4" t="str">
        <f t="shared" si="1"/>
        <v>C</v>
      </c>
    </row>
    <row r="17" spans="1:7" x14ac:dyDescent="0.25">
      <c r="A17" s="1" t="s">
        <v>21</v>
      </c>
      <c r="B17" s="1"/>
      <c r="C17" s="1"/>
      <c r="D17" s="1">
        <v>27</v>
      </c>
      <c r="E17" s="1">
        <v>30</v>
      </c>
      <c r="F17" s="2">
        <f t="shared" si="0"/>
        <v>0.9</v>
      </c>
      <c r="G17" s="4" t="str">
        <f t="shared" si="1"/>
        <v>A-</v>
      </c>
    </row>
    <row r="18" spans="1:7" x14ac:dyDescent="0.25">
      <c r="A18" s="1" t="s">
        <v>22</v>
      </c>
      <c r="B18" s="1"/>
      <c r="C18" s="1"/>
      <c r="D18" s="1">
        <v>24</v>
      </c>
      <c r="E18" s="1">
        <v>30</v>
      </c>
      <c r="F18" s="2">
        <f t="shared" si="0"/>
        <v>0.8</v>
      </c>
      <c r="G18" s="4" t="str">
        <f t="shared" si="1"/>
        <v>B-</v>
      </c>
    </row>
    <row r="19" spans="1:7" x14ac:dyDescent="0.25">
      <c r="A19" s="1" t="s">
        <v>23</v>
      </c>
      <c r="B19" s="1"/>
      <c r="C19" s="1"/>
      <c r="D19" s="1">
        <v>27</v>
      </c>
      <c r="E19" s="1">
        <v>30</v>
      </c>
      <c r="F19" s="2">
        <f t="shared" si="0"/>
        <v>0.9</v>
      </c>
      <c r="G19" s="4" t="str">
        <f t="shared" si="1"/>
        <v>A-</v>
      </c>
    </row>
    <row r="20" spans="1:7" x14ac:dyDescent="0.25">
      <c r="A20" s="1" t="s">
        <v>24</v>
      </c>
      <c r="B20" s="1"/>
      <c r="C20" s="1"/>
      <c r="D20" s="1">
        <v>25</v>
      </c>
      <c r="E20" s="1">
        <v>30</v>
      </c>
      <c r="F20" s="2">
        <f t="shared" si="0"/>
        <v>0.83333333333333337</v>
      </c>
      <c r="G20" s="4" t="str">
        <f t="shared" si="1"/>
        <v>B</v>
      </c>
    </row>
    <row r="21" spans="1:7" x14ac:dyDescent="0.25">
      <c r="A21" s="1" t="s">
        <v>25</v>
      </c>
      <c r="B21" s="1"/>
      <c r="C21" s="1"/>
      <c r="D21" s="1">
        <v>22</v>
      </c>
      <c r="E21" s="1">
        <v>30</v>
      </c>
      <c r="F21" s="2">
        <f t="shared" si="0"/>
        <v>0.73333333333333328</v>
      </c>
      <c r="G21" s="4" t="str">
        <f t="shared" si="1"/>
        <v>C</v>
      </c>
    </row>
    <row r="22" spans="1:7" x14ac:dyDescent="0.25">
      <c r="A22" s="1" t="s">
        <v>26</v>
      </c>
      <c r="B22" s="1"/>
      <c r="C22" s="1"/>
      <c r="D22" s="1">
        <v>28</v>
      </c>
      <c r="E22" s="1">
        <v>30</v>
      </c>
      <c r="F22" s="2">
        <f t="shared" si="0"/>
        <v>0.93333333333333335</v>
      </c>
      <c r="G22" s="4" t="str">
        <f t="shared" si="1"/>
        <v>A</v>
      </c>
    </row>
    <row r="23" spans="1:7" x14ac:dyDescent="0.25">
      <c r="A23" s="1" t="s">
        <v>27</v>
      </c>
      <c r="B23" s="1"/>
      <c r="C23" s="1"/>
      <c r="D23" s="1">
        <v>26</v>
      </c>
      <c r="E23" s="1">
        <v>30</v>
      </c>
      <c r="F23" s="2">
        <f t="shared" si="0"/>
        <v>0.8666666666666667</v>
      </c>
      <c r="G23" s="4" t="str">
        <f t="shared" si="1"/>
        <v>B</v>
      </c>
    </row>
    <row r="24" spans="1:7" x14ac:dyDescent="0.25">
      <c r="A24" s="1" t="s">
        <v>28</v>
      </c>
      <c r="B24" s="1"/>
      <c r="C24" s="1"/>
      <c r="D24" s="1">
        <v>22</v>
      </c>
      <c r="E24" s="1">
        <v>30</v>
      </c>
      <c r="F24" s="2">
        <f t="shared" si="0"/>
        <v>0.73333333333333328</v>
      </c>
      <c r="G24" s="4" t="str">
        <f t="shared" si="1"/>
        <v>C</v>
      </c>
    </row>
    <row r="25" spans="1:7" x14ac:dyDescent="0.25">
      <c r="A25" s="1" t="s">
        <v>29</v>
      </c>
      <c r="B25" s="1"/>
      <c r="C25" s="1"/>
      <c r="D25" s="1">
        <v>21</v>
      </c>
      <c r="E25" s="1">
        <v>30</v>
      </c>
      <c r="F25" s="2">
        <f t="shared" si="0"/>
        <v>0.7</v>
      </c>
      <c r="G25" s="4" t="str">
        <f t="shared" si="1"/>
        <v>C-</v>
      </c>
    </row>
    <row r="26" spans="1:7" x14ac:dyDescent="0.25">
      <c r="A26" s="1" t="s">
        <v>30</v>
      </c>
      <c r="B26" s="1"/>
      <c r="C26" s="1"/>
      <c r="D26" s="1">
        <v>27</v>
      </c>
      <c r="E26" s="1">
        <v>30</v>
      </c>
      <c r="F26" s="2">
        <f t="shared" si="0"/>
        <v>0.9</v>
      </c>
      <c r="G26" s="4" t="str">
        <f t="shared" si="1"/>
        <v>A-</v>
      </c>
    </row>
    <row r="27" spans="1:7" x14ac:dyDescent="0.25">
      <c r="A27" s="1" t="s">
        <v>31</v>
      </c>
      <c r="B27" s="1"/>
      <c r="C27" s="1"/>
      <c r="D27" s="1">
        <v>30</v>
      </c>
      <c r="E27" s="1">
        <v>30</v>
      </c>
      <c r="F27" s="2">
        <f t="shared" si="0"/>
        <v>1</v>
      </c>
      <c r="G27" s="4" t="str">
        <f t="shared" si="1"/>
        <v>A+</v>
      </c>
    </row>
    <row r="28" spans="1:7" x14ac:dyDescent="0.25">
      <c r="A28" s="1" t="s">
        <v>32</v>
      </c>
      <c r="B28" s="1"/>
      <c r="C28" s="1"/>
      <c r="D28" s="1">
        <v>28</v>
      </c>
      <c r="E28" s="1">
        <v>30</v>
      </c>
      <c r="F28" s="2">
        <f t="shared" si="0"/>
        <v>0.93333333333333335</v>
      </c>
      <c r="G28" s="4" t="str">
        <f t="shared" si="1"/>
        <v>A</v>
      </c>
    </row>
    <row r="29" spans="1:7" x14ac:dyDescent="0.25">
      <c r="A29" s="1" t="s">
        <v>33</v>
      </c>
      <c r="B29" s="1"/>
      <c r="C29" s="1"/>
      <c r="D29" s="1">
        <v>30</v>
      </c>
      <c r="E29" s="1">
        <v>30</v>
      </c>
      <c r="F29" s="2">
        <f t="shared" si="0"/>
        <v>1</v>
      </c>
      <c r="G29" s="4" t="str">
        <f t="shared" si="1"/>
        <v>A+</v>
      </c>
    </row>
    <row r="30" spans="1:7" x14ac:dyDescent="0.25">
      <c r="A30" s="1" t="s">
        <v>34</v>
      </c>
      <c r="B30" s="1"/>
      <c r="C30" s="1"/>
      <c r="D30" s="1">
        <v>24</v>
      </c>
      <c r="E30" s="1">
        <v>30</v>
      </c>
      <c r="F30" s="2">
        <f t="shared" si="0"/>
        <v>0.8</v>
      </c>
      <c r="G30" s="4" t="str">
        <f t="shared" si="1"/>
        <v>B-</v>
      </c>
    </row>
    <row r="31" spans="1:7" x14ac:dyDescent="0.25">
      <c r="A31" s="1" t="s">
        <v>35</v>
      </c>
      <c r="B31" s="1"/>
      <c r="C31" s="1"/>
      <c r="D31" s="1">
        <v>30</v>
      </c>
      <c r="E31" s="1">
        <v>30</v>
      </c>
      <c r="F31" s="2">
        <f t="shared" si="0"/>
        <v>1</v>
      </c>
      <c r="G31" s="4" t="str">
        <f t="shared" si="1"/>
        <v>A+</v>
      </c>
    </row>
    <row r="32" spans="1:7" x14ac:dyDescent="0.25">
      <c r="A32" s="1" t="s">
        <v>36</v>
      </c>
      <c r="B32" s="1"/>
      <c r="C32" s="1"/>
      <c r="D32" s="1">
        <v>19</v>
      </c>
      <c r="E32" s="1">
        <v>30</v>
      </c>
      <c r="F32" s="2">
        <f t="shared" si="0"/>
        <v>0.6333333333333333</v>
      </c>
      <c r="G32" s="4" t="str">
        <f t="shared" si="1"/>
        <v>D</v>
      </c>
    </row>
    <row r="33" spans="1:7" x14ac:dyDescent="0.25">
      <c r="A33" s="1" t="s">
        <v>37</v>
      </c>
      <c r="B33" s="1"/>
      <c r="C33" s="1"/>
      <c r="D33" s="1">
        <v>20</v>
      </c>
      <c r="E33" s="1">
        <v>30</v>
      </c>
      <c r="F33" s="2">
        <f t="shared" si="0"/>
        <v>0.66666666666666663</v>
      </c>
      <c r="G33" s="4" t="str">
        <f t="shared" si="1"/>
        <v>D</v>
      </c>
    </row>
    <row r="34" spans="1:7" x14ac:dyDescent="0.25">
      <c r="A34" s="1" t="s">
        <v>38</v>
      </c>
      <c r="B34" s="1"/>
      <c r="C34" s="1"/>
      <c r="D34" s="1">
        <v>21</v>
      </c>
      <c r="E34" s="1">
        <v>30</v>
      </c>
      <c r="F34" s="2">
        <f t="shared" si="0"/>
        <v>0.7</v>
      </c>
      <c r="G34" s="4" t="str">
        <f t="shared" si="1"/>
        <v>C-</v>
      </c>
    </row>
    <row r="35" spans="1:7" x14ac:dyDescent="0.25">
      <c r="A35" s="1" t="s">
        <v>39</v>
      </c>
      <c r="B35" s="1"/>
      <c r="C35" s="1"/>
      <c r="D35" s="1">
        <v>19</v>
      </c>
      <c r="E35" s="1">
        <v>30</v>
      </c>
      <c r="F35" s="2">
        <f t="shared" si="0"/>
        <v>0.6333333333333333</v>
      </c>
      <c r="G35" s="4" t="str">
        <f t="shared" si="1"/>
        <v>D</v>
      </c>
    </row>
    <row r="36" spans="1:7" x14ac:dyDescent="0.25">
      <c r="A36" s="1" t="s">
        <v>40</v>
      </c>
      <c r="B36" s="52"/>
      <c r="C36" s="1"/>
      <c r="D36" s="1">
        <v>23</v>
      </c>
      <c r="E36" s="1">
        <v>30</v>
      </c>
      <c r="F36" s="2">
        <f t="shared" si="0"/>
        <v>0.76666666666666672</v>
      </c>
      <c r="G36" s="4" t="str">
        <f t="shared" si="1"/>
        <v>C</v>
      </c>
    </row>
    <row r="37" spans="1:7" x14ac:dyDescent="0.25">
      <c r="A37" s="1" t="s">
        <v>41</v>
      </c>
      <c r="B37" s="1"/>
      <c r="C37" s="1"/>
      <c r="D37" s="1">
        <v>26</v>
      </c>
      <c r="E37" s="1">
        <v>30</v>
      </c>
      <c r="F37" s="2">
        <f t="shared" si="0"/>
        <v>0.8666666666666667</v>
      </c>
      <c r="G37" s="4" t="str">
        <f t="shared" si="1"/>
        <v>B</v>
      </c>
    </row>
    <row r="38" spans="1:7" x14ac:dyDescent="0.25">
      <c r="A38" s="1" t="s">
        <v>42</v>
      </c>
      <c r="B38" s="1"/>
      <c r="C38" s="1"/>
      <c r="D38" s="1">
        <v>24</v>
      </c>
      <c r="E38" s="1">
        <v>30</v>
      </c>
      <c r="F38" s="2">
        <f t="shared" si="0"/>
        <v>0.8</v>
      </c>
      <c r="G38" s="4" t="str">
        <f t="shared" si="1"/>
        <v>B-</v>
      </c>
    </row>
    <row r="39" spans="1:7" x14ac:dyDescent="0.25">
      <c r="A39" s="1" t="s">
        <v>43</v>
      </c>
      <c r="B39" s="1"/>
      <c r="C39" s="1"/>
      <c r="D39" s="1">
        <v>28</v>
      </c>
      <c r="E39" s="1">
        <v>30</v>
      </c>
      <c r="F39" s="2">
        <f t="shared" si="0"/>
        <v>0.93333333333333335</v>
      </c>
      <c r="G39" s="4" t="str">
        <f t="shared" si="1"/>
        <v>A</v>
      </c>
    </row>
    <row r="40" spans="1:7" x14ac:dyDescent="0.25">
      <c r="A40" s="1" t="s">
        <v>44</v>
      </c>
      <c r="B40" s="1"/>
      <c r="C40" s="1"/>
      <c r="D40" s="1">
        <v>24</v>
      </c>
      <c r="E40" s="1">
        <v>30</v>
      </c>
      <c r="F40" s="2">
        <f t="shared" si="0"/>
        <v>0.8</v>
      </c>
      <c r="G40" s="4" t="str">
        <f t="shared" si="1"/>
        <v>B-</v>
      </c>
    </row>
    <row r="41" spans="1:7" x14ac:dyDescent="0.25">
      <c r="A41" s="1" t="s">
        <v>47</v>
      </c>
      <c r="B41" s="1"/>
      <c r="C41" s="1"/>
      <c r="D41" s="1">
        <v>19</v>
      </c>
      <c r="E41" s="1">
        <v>30</v>
      </c>
      <c r="F41" s="2">
        <f t="shared" si="0"/>
        <v>0.6333333333333333</v>
      </c>
      <c r="G41" s="4" t="str">
        <f t="shared" si="1"/>
        <v>D</v>
      </c>
    </row>
    <row r="42" spans="1:7" x14ac:dyDescent="0.25">
      <c r="A42" s="1" t="s">
        <v>48</v>
      </c>
      <c r="B42" s="1"/>
      <c r="C42" s="1"/>
      <c r="D42" s="1">
        <v>24</v>
      </c>
      <c r="E42" s="1">
        <v>30</v>
      </c>
      <c r="F42" s="2">
        <f t="shared" si="0"/>
        <v>0.8</v>
      </c>
      <c r="G42" s="4" t="str">
        <f t="shared" si="1"/>
        <v>B-</v>
      </c>
    </row>
    <row r="43" spans="1:7" x14ac:dyDescent="0.25">
      <c r="A43" s="1" t="s">
        <v>49</v>
      </c>
      <c r="B43" s="52"/>
      <c r="C43" s="1"/>
      <c r="D43" s="1">
        <v>28</v>
      </c>
      <c r="E43" s="1">
        <v>30</v>
      </c>
      <c r="F43" s="2">
        <f t="shared" si="0"/>
        <v>0.93333333333333335</v>
      </c>
      <c r="G43" s="4" t="str">
        <f t="shared" si="1"/>
        <v>A</v>
      </c>
    </row>
    <row r="44" spans="1:7" x14ac:dyDescent="0.25">
      <c r="A44" s="1" t="s">
        <v>50</v>
      </c>
      <c r="B44" s="1"/>
      <c r="C44" s="1"/>
      <c r="D44" s="1">
        <v>28</v>
      </c>
      <c r="E44" s="1">
        <v>30</v>
      </c>
      <c r="F44" s="2">
        <f t="shared" si="0"/>
        <v>0.93333333333333335</v>
      </c>
      <c r="G44" s="4" t="str">
        <f t="shared" si="1"/>
        <v>A</v>
      </c>
    </row>
    <row r="45" spans="1:7" x14ac:dyDescent="0.25">
      <c r="A45" s="1" t="s">
        <v>51</v>
      </c>
      <c r="B45" s="1"/>
      <c r="C45" s="1"/>
      <c r="D45" s="1">
        <v>26</v>
      </c>
      <c r="E45" s="1">
        <v>30</v>
      </c>
      <c r="F45" s="2">
        <f t="shared" si="0"/>
        <v>0.8666666666666667</v>
      </c>
      <c r="G45" s="4" t="str">
        <f t="shared" si="1"/>
        <v>B</v>
      </c>
    </row>
    <row r="46" spans="1:7" x14ac:dyDescent="0.25">
      <c r="A46" s="1" t="s">
        <v>52</v>
      </c>
      <c r="B46" s="1"/>
      <c r="C46" s="1"/>
      <c r="D46" s="1">
        <v>27</v>
      </c>
      <c r="E46" s="1">
        <v>30</v>
      </c>
      <c r="F46" s="2">
        <f t="shared" si="0"/>
        <v>0.9</v>
      </c>
      <c r="G46" s="4" t="str">
        <f t="shared" si="1"/>
        <v>A-</v>
      </c>
    </row>
    <row r="47" spans="1:7" x14ac:dyDescent="0.25">
      <c r="A47" s="1" t="s">
        <v>53</v>
      </c>
      <c r="B47" s="1"/>
      <c r="C47" s="1"/>
      <c r="D47" s="1">
        <v>26</v>
      </c>
      <c r="E47" s="1">
        <v>30</v>
      </c>
      <c r="F47" s="2">
        <f t="shared" si="0"/>
        <v>0.8666666666666667</v>
      </c>
      <c r="G47" s="4" t="str">
        <f t="shared" si="1"/>
        <v>B</v>
      </c>
    </row>
    <row r="48" spans="1:7" x14ac:dyDescent="0.25">
      <c r="A48" s="1" t="s">
        <v>54</v>
      </c>
      <c r="B48" s="1"/>
      <c r="C48" s="1"/>
      <c r="D48" s="1">
        <v>30</v>
      </c>
      <c r="E48" s="1">
        <v>30</v>
      </c>
      <c r="F48" s="2">
        <f t="shared" si="0"/>
        <v>1</v>
      </c>
      <c r="G48" s="4" t="str">
        <f t="shared" si="1"/>
        <v>A+</v>
      </c>
    </row>
    <row r="49" spans="1:7" x14ac:dyDescent="0.25">
      <c r="A49" s="1" t="s">
        <v>55</v>
      </c>
      <c r="B49" s="1"/>
      <c r="C49" s="1"/>
      <c r="D49" s="1">
        <v>28</v>
      </c>
      <c r="E49" s="1">
        <v>30</v>
      </c>
      <c r="F49" s="2">
        <f t="shared" si="0"/>
        <v>0.93333333333333335</v>
      </c>
      <c r="G49" s="4" t="str">
        <f t="shared" si="1"/>
        <v>A</v>
      </c>
    </row>
    <row r="50" spans="1:7" x14ac:dyDescent="0.25">
      <c r="A50" s="1" t="s">
        <v>56</v>
      </c>
      <c r="B50" s="1"/>
      <c r="C50" s="1"/>
      <c r="D50" s="1">
        <v>28</v>
      </c>
      <c r="E50" s="1">
        <v>30</v>
      </c>
      <c r="F50" s="2">
        <f t="shared" si="0"/>
        <v>0.93333333333333335</v>
      </c>
      <c r="G50" s="4" t="str">
        <f t="shared" si="1"/>
        <v>A</v>
      </c>
    </row>
    <row r="51" spans="1:7" x14ac:dyDescent="0.25">
      <c r="A51" s="1" t="s">
        <v>57</v>
      </c>
      <c r="B51" s="1"/>
      <c r="C51" s="1"/>
      <c r="D51" s="1">
        <v>30</v>
      </c>
      <c r="E51" s="1">
        <v>30</v>
      </c>
      <c r="F51" s="2">
        <f t="shared" si="0"/>
        <v>1</v>
      </c>
      <c r="G51" s="4" t="str">
        <f t="shared" si="1"/>
        <v>A+</v>
      </c>
    </row>
    <row r="52" spans="1:7" x14ac:dyDescent="0.25">
      <c r="A52" s="1" t="s">
        <v>58</v>
      </c>
      <c r="B52" s="1"/>
      <c r="C52" s="1"/>
      <c r="D52" s="1">
        <v>29</v>
      </c>
      <c r="E52" s="1">
        <v>30</v>
      </c>
      <c r="F52" s="2">
        <f t="shared" si="0"/>
        <v>0.96666666666666667</v>
      </c>
      <c r="G52" s="4" t="str">
        <f t="shared" si="1"/>
        <v>A</v>
      </c>
    </row>
    <row r="53" spans="1:7" x14ac:dyDescent="0.25">
      <c r="A53" s="1" t="s">
        <v>59</v>
      </c>
      <c r="B53" s="1"/>
      <c r="C53" s="1"/>
      <c r="D53" s="1">
        <v>24</v>
      </c>
      <c r="E53" s="1">
        <v>30</v>
      </c>
      <c r="F53" s="2">
        <f t="shared" si="0"/>
        <v>0.8</v>
      </c>
      <c r="G53" s="4" t="str">
        <f t="shared" si="1"/>
        <v>B-</v>
      </c>
    </row>
    <row r="54" spans="1:7" x14ac:dyDescent="0.25">
      <c r="A54" s="1" t="s">
        <v>60</v>
      </c>
      <c r="B54" s="1"/>
      <c r="C54" s="1"/>
      <c r="D54" s="1">
        <v>27</v>
      </c>
      <c r="E54" s="1">
        <v>30</v>
      </c>
      <c r="F54" s="2">
        <f t="shared" si="0"/>
        <v>0.9</v>
      </c>
      <c r="G54" s="4" t="str">
        <f t="shared" si="1"/>
        <v>A-</v>
      </c>
    </row>
    <row r="55" spans="1:7" x14ac:dyDescent="0.25">
      <c r="A55" s="1" t="s">
        <v>61</v>
      </c>
      <c r="B55" s="1"/>
      <c r="C55" s="1"/>
      <c r="D55" s="1">
        <v>29</v>
      </c>
      <c r="E55" s="1">
        <v>30</v>
      </c>
      <c r="F55" s="2">
        <f t="shared" si="0"/>
        <v>0.96666666666666667</v>
      </c>
      <c r="G55" s="4" t="str">
        <f t="shared" si="1"/>
        <v>A</v>
      </c>
    </row>
    <row r="56" spans="1:7" x14ac:dyDescent="0.25">
      <c r="A56" s="1" t="s">
        <v>62</v>
      </c>
      <c r="B56" s="1"/>
      <c r="C56" s="1"/>
      <c r="D56" s="1">
        <v>30</v>
      </c>
      <c r="E56" s="1">
        <v>30</v>
      </c>
      <c r="F56" s="2">
        <f t="shared" si="0"/>
        <v>1</v>
      </c>
      <c r="G56" s="4" t="str">
        <f t="shared" si="1"/>
        <v>A+</v>
      </c>
    </row>
    <row r="57" spans="1:7" x14ac:dyDescent="0.25">
      <c r="A57" s="1" t="s">
        <v>63</v>
      </c>
      <c r="B57" s="1"/>
      <c r="C57" s="1"/>
      <c r="D57" s="1">
        <v>24</v>
      </c>
      <c r="E57" s="1">
        <v>30</v>
      </c>
      <c r="F57" s="2">
        <f t="shared" si="0"/>
        <v>0.8</v>
      </c>
      <c r="G57" s="4" t="str">
        <f t="shared" si="1"/>
        <v>B-</v>
      </c>
    </row>
    <row r="58" spans="1:7" x14ac:dyDescent="0.25">
      <c r="A58" s="1" t="s">
        <v>64</v>
      </c>
      <c r="B58" s="1"/>
      <c r="C58" s="1"/>
      <c r="D58" s="1">
        <v>26</v>
      </c>
      <c r="E58" s="1">
        <v>30</v>
      </c>
      <c r="F58" s="2">
        <f t="shared" si="0"/>
        <v>0.8666666666666667</v>
      </c>
      <c r="G58" s="4" t="str">
        <f t="shared" si="1"/>
        <v>B</v>
      </c>
    </row>
    <row r="59" spans="1:7" x14ac:dyDescent="0.25">
      <c r="A59" s="1" t="s">
        <v>65</v>
      </c>
      <c r="B59" s="1"/>
      <c r="C59" s="1"/>
      <c r="D59" s="1">
        <v>30</v>
      </c>
      <c r="E59" s="1">
        <v>30</v>
      </c>
      <c r="F59" s="2">
        <f t="shared" si="0"/>
        <v>1</v>
      </c>
      <c r="G59" s="4" t="str">
        <f t="shared" si="1"/>
        <v>A+</v>
      </c>
    </row>
    <row r="60" spans="1:7" x14ac:dyDescent="0.25">
      <c r="A60" s="1" t="s">
        <v>66</v>
      </c>
      <c r="B60" s="1"/>
      <c r="C60" s="1"/>
      <c r="D60" s="1">
        <v>19</v>
      </c>
      <c r="E60" s="1">
        <v>30</v>
      </c>
      <c r="F60" s="2">
        <f t="shared" si="0"/>
        <v>0.6333333333333333</v>
      </c>
      <c r="G60" s="4" t="str">
        <f t="shared" si="1"/>
        <v>D</v>
      </c>
    </row>
    <row r="61" spans="1:7" x14ac:dyDescent="0.25">
      <c r="A61" s="1" t="s">
        <v>67</v>
      </c>
      <c r="B61" s="1"/>
      <c r="C61" s="3"/>
      <c r="D61" s="1">
        <v>24</v>
      </c>
      <c r="E61" s="1">
        <v>30</v>
      </c>
      <c r="F61" s="2">
        <f t="shared" si="0"/>
        <v>0.8</v>
      </c>
      <c r="G61" s="4" t="str">
        <f t="shared" si="1"/>
        <v>B-</v>
      </c>
    </row>
    <row r="62" spans="1:7" x14ac:dyDescent="0.25">
      <c r="A62" s="1" t="s">
        <v>68</v>
      </c>
      <c r="B62" s="1"/>
      <c r="C62" s="1"/>
      <c r="D62" s="1">
        <v>28</v>
      </c>
      <c r="E62" s="1">
        <v>30</v>
      </c>
      <c r="F62" s="2">
        <f t="shared" si="0"/>
        <v>0.93333333333333335</v>
      </c>
      <c r="G62" s="4" t="str">
        <f t="shared" si="1"/>
        <v>A</v>
      </c>
    </row>
    <row r="63" spans="1:7" x14ac:dyDescent="0.25">
      <c r="A63" s="1" t="s">
        <v>69</v>
      </c>
      <c r="B63" s="1"/>
      <c r="C63" s="1"/>
      <c r="D63" s="1">
        <v>30</v>
      </c>
      <c r="E63" s="1">
        <v>30</v>
      </c>
      <c r="F63" s="2">
        <f t="shared" si="0"/>
        <v>1</v>
      </c>
      <c r="G63" s="4" t="str">
        <f t="shared" si="1"/>
        <v>A+</v>
      </c>
    </row>
    <row r="64" spans="1:7" x14ac:dyDescent="0.25">
      <c r="A64" s="1" t="s">
        <v>70</v>
      </c>
      <c r="B64" s="1"/>
      <c r="C64" s="1"/>
      <c r="D64" s="1">
        <v>28</v>
      </c>
      <c r="E64" s="1">
        <v>30</v>
      </c>
      <c r="F64" s="2">
        <f t="shared" si="0"/>
        <v>0.93333333333333335</v>
      </c>
      <c r="G64" s="4" t="str">
        <f t="shared" si="1"/>
        <v>A</v>
      </c>
    </row>
    <row r="65" spans="1:7" x14ac:dyDescent="0.25">
      <c r="A65" s="1" t="s">
        <v>71</v>
      </c>
      <c r="B65" s="1"/>
      <c r="C65" s="1"/>
      <c r="D65" s="1">
        <v>23</v>
      </c>
      <c r="E65" s="1">
        <v>30</v>
      </c>
      <c r="F65" s="2">
        <f t="shared" si="0"/>
        <v>0.76666666666666672</v>
      </c>
      <c r="G65" s="4" t="str">
        <f t="shared" si="1"/>
        <v>C</v>
      </c>
    </row>
    <row r="66" spans="1:7" x14ac:dyDescent="0.25">
      <c r="A66" s="1" t="s">
        <v>72</v>
      </c>
      <c r="B66" s="1"/>
      <c r="C66" s="1"/>
      <c r="D66" s="1">
        <v>28</v>
      </c>
      <c r="E66" s="1">
        <v>30</v>
      </c>
      <c r="F66" s="2">
        <f t="shared" ref="F66:F79" si="2">IF(D66="*","",(D66/E66))</f>
        <v>0.93333333333333335</v>
      </c>
      <c r="G66" s="4" t="str">
        <f t="shared" ref="G66:G79" si="3">IF(D66="*","",LOOKUP(F66,B$89:B$101,A$89:A$101))</f>
        <v>A</v>
      </c>
    </row>
    <row r="67" spans="1:7" x14ac:dyDescent="0.25">
      <c r="A67" s="1" t="s">
        <v>73</v>
      </c>
      <c r="B67" s="1"/>
      <c r="C67" s="1"/>
      <c r="D67" s="1">
        <v>30</v>
      </c>
      <c r="E67" s="1">
        <v>30</v>
      </c>
      <c r="F67" s="2">
        <f t="shared" si="2"/>
        <v>1</v>
      </c>
      <c r="G67" s="4" t="str">
        <f t="shared" si="3"/>
        <v>A+</v>
      </c>
    </row>
    <row r="68" spans="1:7" x14ac:dyDescent="0.25">
      <c r="A68" s="1" t="s">
        <v>74</v>
      </c>
      <c r="B68" s="1"/>
      <c r="C68" s="1"/>
      <c r="D68" s="1">
        <v>26</v>
      </c>
      <c r="E68" s="1">
        <v>30</v>
      </c>
      <c r="F68" s="2">
        <f t="shared" si="2"/>
        <v>0.8666666666666667</v>
      </c>
      <c r="G68" s="4" t="str">
        <f t="shared" si="3"/>
        <v>B</v>
      </c>
    </row>
    <row r="69" spans="1:7" x14ac:dyDescent="0.25">
      <c r="A69" s="1" t="s">
        <v>75</v>
      </c>
      <c r="B69" s="1"/>
      <c r="C69" s="1"/>
      <c r="D69" s="1">
        <v>24</v>
      </c>
      <c r="E69" s="1">
        <v>30</v>
      </c>
      <c r="F69" s="2">
        <f t="shared" si="2"/>
        <v>0.8</v>
      </c>
      <c r="G69" s="4" t="str">
        <f t="shared" si="3"/>
        <v>B-</v>
      </c>
    </row>
    <row r="70" spans="1:7" x14ac:dyDescent="0.25">
      <c r="A70" s="1" t="s">
        <v>76</v>
      </c>
      <c r="B70" s="1"/>
      <c r="C70" s="1"/>
      <c r="D70" s="1">
        <v>28</v>
      </c>
      <c r="E70" s="1">
        <v>30</v>
      </c>
      <c r="F70" s="2">
        <f t="shared" si="2"/>
        <v>0.93333333333333335</v>
      </c>
      <c r="G70" s="4" t="str">
        <f t="shared" si="3"/>
        <v>A</v>
      </c>
    </row>
    <row r="71" spans="1:7" x14ac:dyDescent="0.25">
      <c r="A71" s="1" t="s">
        <v>77</v>
      </c>
      <c r="B71" s="1"/>
      <c r="C71" s="1"/>
      <c r="D71" s="1">
        <v>26</v>
      </c>
      <c r="E71" s="1">
        <v>30</v>
      </c>
      <c r="F71" s="2">
        <f t="shared" si="2"/>
        <v>0.8666666666666667</v>
      </c>
      <c r="G71" s="4" t="str">
        <f t="shared" si="3"/>
        <v>B</v>
      </c>
    </row>
    <row r="72" spans="1:7" x14ac:dyDescent="0.25">
      <c r="A72" s="1" t="s">
        <v>78</v>
      </c>
      <c r="B72" s="1"/>
      <c r="C72" s="1"/>
      <c r="D72" s="1">
        <v>28</v>
      </c>
      <c r="E72" s="1">
        <v>30</v>
      </c>
      <c r="F72" s="2">
        <f t="shared" si="2"/>
        <v>0.93333333333333335</v>
      </c>
      <c r="G72" s="4" t="str">
        <f t="shared" si="3"/>
        <v>A</v>
      </c>
    </row>
    <row r="73" spans="1:7" x14ac:dyDescent="0.25">
      <c r="A73" s="1" t="s">
        <v>79</v>
      </c>
      <c r="B73" s="1"/>
      <c r="C73" s="1"/>
      <c r="D73" s="1">
        <v>23</v>
      </c>
      <c r="E73" s="1">
        <v>30</v>
      </c>
      <c r="F73" s="2">
        <f t="shared" si="2"/>
        <v>0.76666666666666672</v>
      </c>
      <c r="G73" s="4" t="str">
        <f t="shared" si="3"/>
        <v>C</v>
      </c>
    </row>
    <row r="74" spans="1:7" x14ac:dyDescent="0.25">
      <c r="A74" s="1" t="s">
        <v>80</v>
      </c>
      <c r="B74" s="1"/>
      <c r="C74" s="1"/>
      <c r="D74" s="1">
        <v>25</v>
      </c>
      <c r="E74" s="1">
        <v>30</v>
      </c>
      <c r="F74" s="2">
        <f t="shared" si="2"/>
        <v>0.83333333333333337</v>
      </c>
      <c r="G74" s="4" t="str">
        <f t="shared" si="3"/>
        <v>B</v>
      </c>
    </row>
    <row r="75" spans="1:7" x14ac:dyDescent="0.25">
      <c r="A75" s="1" t="s">
        <v>81</v>
      </c>
      <c r="B75" s="1"/>
      <c r="C75" s="1"/>
      <c r="D75" s="1">
        <v>25</v>
      </c>
      <c r="E75" s="1">
        <v>30</v>
      </c>
      <c r="F75" s="2">
        <f t="shared" si="2"/>
        <v>0.83333333333333337</v>
      </c>
      <c r="G75" s="4" t="str">
        <f t="shared" si="3"/>
        <v>B</v>
      </c>
    </row>
    <row r="76" spans="1:7" x14ac:dyDescent="0.25">
      <c r="A76" s="1" t="s">
        <v>82</v>
      </c>
      <c r="B76" s="1"/>
      <c r="C76" s="1"/>
      <c r="D76" s="1">
        <v>24</v>
      </c>
      <c r="E76" s="1">
        <v>30</v>
      </c>
      <c r="F76" s="2">
        <f t="shared" si="2"/>
        <v>0.8</v>
      </c>
      <c r="G76" s="4" t="str">
        <f t="shared" si="3"/>
        <v>B-</v>
      </c>
    </row>
    <row r="77" spans="1:7" x14ac:dyDescent="0.25">
      <c r="A77" s="1" t="s">
        <v>83</v>
      </c>
      <c r="B77" s="1"/>
      <c r="C77" s="1"/>
      <c r="D77" s="1">
        <v>23</v>
      </c>
      <c r="E77" s="1">
        <v>30</v>
      </c>
      <c r="F77" s="2">
        <f t="shared" si="2"/>
        <v>0.76666666666666672</v>
      </c>
      <c r="G77" s="4" t="str">
        <f t="shared" si="3"/>
        <v>C</v>
      </c>
    </row>
    <row r="78" spans="1:7" x14ac:dyDescent="0.25">
      <c r="A78" s="1" t="s">
        <v>84</v>
      </c>
      <c r="B78" s="1"/>
      <c r="C78" s="1"/>
      <c r="D78" s="1">
        <v>21</v>
      </c>
      <c r="E78" s="1">
        <v>30</v>
      </c>
      <c r="F78" s="2">
        <f t="shared" si="2"/>
        <v>0.7</v>
      </c>
      <c r="G78" s="4" t="str">
        <f t="shared" si="3"/>
        <v>C-</v>
      </c>
    </row>
    <row r="79" spans="1:7" x14ac:dyDescent="0.25">
      <c r="A79" s="1" t="s">
        <v>85</v>
      </c>
      <c r="B79" s="1"/>
      <c r="C79" s="1"/>
      <c r="D79" s="1">
        <v>30</v>
      </c>
      <c r="E79" s="1">
        <v>30</v>
      </c>
      <c r="F79" s="2">
        <f t="shared" si="2"/>
        <v>1</v>
      </c>
      <c r="G79" s="4" t="str">
        <f t="shared" si="3"/>
        <v>A+</v>
      </c>
    </row>
    <row r="80" spans="1:7" x14ac:dyDescent="0.25">
      <c r="A80" s="1" t="s">
        <v>86</v>
      </c>
      <c r="B80" s="1"/>
      <c r="C80" s="1"/>
      <c r="D80" s="56">
        <v>26</v>
      </c>
      <c r="E80" s="1">
        <v>30</v>
      </c>
      <c r="F80" s="2">
        <f>IF(D80="*","",(D80/E80))</f>
        <v>0.8666666666666667</v>
      </c>
      <c r="G80" s="4" t="str">
        <f>IF(D80="*","",LOOKUP(F80,B$89:B$101,A$89:A$101))</f>
        <v>B</v>
      </c>
    </row>
    <row r="81" spans="1:8" x14ac:dyDescent="0.25">
      <c r="A81" s="1" t="s">
        <v>88</v>
      </c>
      <c r="B81" s="1"/>
      <c r="C81" s="1"/>
      <c r="D81" s="56">
        <v>26</v>
      </c>
      <c r="E81" s="1">
        <v>30</v>
      </c>
      <c r="F81" s="2">
        <f t="shared" ref="F81:F85" si="4">IF(D81="*","",(D81/E81))</f>
        <v>0.8666666666666667</v>
      </c>
      <c r="G81" s="4" t="str">
        <f t="shared" ref="G81:G85" si="5">IF(D81="*","",LOOKUP(F81,B$89:B$101,A$89:A$101))</f>
        <v>B</v>
      </c>
    </row>
    <row r="82" spans="1:8" x14ac:dyDescent="0.25">
      <c r="A82" s="1" t="s">
        <v>87</v>
      </c>
      <c r="B82" s="1"/>
      <c r="C82" s="1"/>
      <c r="D82" s="56">
        <v>28</v>
      </c>
      <c r="E82" s="1">
        <v>30</v>
      </c>
      <c r="F82" s="2">
        <f t="shared" si="4"/>
        <v>0.93333333333333335</v>
      </c>
      <c r="G82" s="4" t="str">
        <f t="shared" si="5"/>
        <v>A</v>
      </c>
    </row>
    <row r="83" spans="1:8" x14ac:dyDescent="0.25">
      <c r="A83" s="1" t="s">
        <v>89</v>
      </c>
      <c r="B83" s="1"/>
      <c r="C83" s="1"/>
      <c r="D83" s="56">
        <v>28</v>
      </c>
      <c r="E83" s="1">
        <v>30</v>
      </c>
      <c r="F83" s="2">
        <f t="shared" si="4"/>
        <v>0.93333333333333335</v>
      </c>
      <c r="G83" s="4" t="str">
        <f t="shared" si="5"/>
        <v>A</v>
      </c>
    </row>
    <row r="84" spans="1:8" x14ac:dyDescent="0.25">
      <c r="A84" s="1" t="s">
        <v>90</v>
      </c>
      <c r="B84" s="1"/>
      <c r="C84" s="1"/>
      <c r="D84" s="1">
        <v>17</v>
      </c>
      <c r="E84" s="1">
        <v>30</v>
      </c>
      <c r="F84" s="2">
        <f t="shared" si="4"/>
        <v>0.56666666666666665</v>
      </c>
      <c r="G84" s="4" t="str">
        <f t="shared" si="5"/>
        <v>F</v>
      </c>
    </row>
    <row r="85" spans="1:8" ht="15.75" thickBot="1" x14ac:dyDescent="0.3">
      <c r="A85" s="8" t="s">
        <v>91</v>
      </c>
      <c r="B85" s="8"/>
      <c r="C85" s="8"/>
      <c r="D85" s="6">
        <v>20</v>
      </c>
      <c r="E85" s="6">
        <v>30</v>
      </c>
      <c r="F85" s="2">
        <f t="shared" si="4"/>
        <v>0.66666666666666663</v>
      </c>
      <c r="G85" s="4" t="str">
        <f t="shared" si="5"/>
        <v>D</v>
      </c>
    </row>
    <row r="86" spans="1:8" ht="15.75" thickBot="1" x14ac:dyDescent="0.3">
      <c r="A86" s="53" t="s">
        <v>5</v>
      </c>
      <c r="B86" s="54"/>
      <c r="C86" s="55"/>
      <c r="D86" s="26">
        <f>SUM(D2:D85)</f>
        <v>2192</v>
      </c>
      <c r="E86" s="26">
        <f>SUM(E2:E85)</f>
        <v>2520</v>
      </c>
      <c r="F86" s="27">
        <f t="shared" ref="F86" si="6">(D86/E86)</f>
        <v>0.86984126984126986</v>
      </c>
      <c r="G86" s="24" t="str">
        <f>LOOKUP(F86,B$89:B$101,A$89:A$101)</f>
        <v>B+</v>
      </c>
      <c r="H86" s="25"/>
    </row>
    <row r="87" spans="1:8" ht="15.75" thickBot="1" x14ac:dyDescent="0.3">
      <c r="A87" s="34"/>
      <c r="B87" s="34"/>
      <c r="G87" s="30"/>
    </row>
    <row r="88" spans="1:8" ht="15.75" thickBot="1" x14ac:dyDescent="0.3">
      <c r="A88" s="35" t="s">
        <v>92</v>
      </c>
      <c r="B88" s="33" t="s">
        <v>107</v>
      </c>
      <c r="C88" s="25"/>
      <c r="D88" s="7"/>
      <c r="E88" s="7"/>
      <c r="F88" s="29" t="s">
        <v>106</v>
      </c>
      <c r="G88" s="31" t="s">
        <v>108</v>
      </c>
    </row>
    <row r="89" spans="1:8" ht="15.75" thickBot="1" x14ac:dyDescent="0.3">
      <c r="A89" s="5" t="s">
        <v>93</v>
      </c>
      <c r="B89" s="32">
        <v>0.01</v>
      </c>
      <c r="C89" s="14"/>
      <c r="D89" s="20" t="s">
        <v>113</v>
      </c>
      <c r="E89" s="24">
        <f>SUM(G89)</f>
        <v>1</v>
      </c>
      <c r="F89" s="28" t="s">
        <v>93</v>
      </c>
      <c r="G89" s="5">
        <f>COUNTIF(G2:G85,"F")</f>
        <v>1</v>
      </c>
    </row>
    <row r="90" spans="1:8" x14ac:dyDescent="0.25">
      <c r="A90" s="1" t="s">
        <v>94</v>
      </c>
      <c r="B90" s="13">
        <v>0.6</v>
      </c>
      <c r="C90" s="14"/>
      <c r="D90" s="15"/>
      <c r="E90" s="17"/>
      <c r="F90" s="19" t="s">
        <v>94</v>
      </c>
      <c r="G90" s="1">
        <f>COUNTIF(G2:G85,"D-")</f>
        <v>0</v>
      </c>
    </row>
    <row r="91" spans="1:8" x14ac:dyDescent="0.25">
      <c r="A91" s="1" t="s">
        <v>95</v>
      </c>
      <c r="B91" s="13">
        <v>0.63329999999999997</v>
      </c>
      <c r="C91" s="14"/>
      <c r="D91" s="21" t="s">
        <v>112</v>
      </c>
      <c r="E91" s="17">
        <f>SUM(G90:G92)</f>
        <v>6</v>
      </c>
      <c r="F91" s="19" t="s">
        <v>95</v>
      </c>
      <c r="G91" s="1">
        <f>COUNTIF(G2:G85,"D")</f>
        <v>6</v>
      </c>
    </row>
    <row r="92" spans="1:8" ht="15.75" thickBot="1" x14ac:dyDescent="0.3">
      <c r="A92" s="1" t="s">
        <v>96</v>
      </c>
      <c r="B92" s="13">
        <v>0.66669999999999996</v>
      </c>
      <c r="C92" s="14"/>
      <c r="D92" s="22"/>
      <c r="E92" s="18"/>
      <c r="F92" s="19" t="s">
        <v>96</v>
      </c>
      <c r="G92" s="1">
        <f>COUNTIF(G2:G85,"D+")</f>
        <v>0</v>
      </c>
    </row>
    <row r="93" spans="1:8" x14ac:dyDescent="0.25">
      <c r="A93" s="1" t="s">
        <v>97</v>
      </c>
      <c r="B93" s="13">
        <v>0.7</v>
      </c>
      <c r="C93" s="14"/>
      <c r="D93" s="15"/>
      <c r="E93" s="17"/>
      <c r="F93" s="19" t="s">
        <v>97</v>
      </c>
      <c r="G93" s="1">
        <f>COUNTIF(G2:G85,"C-")</f>
        <v>3</v>
      </c>
    </row>
    <row r="94" spans="1:8" x14ac:dyDescent="0.25">
      <c r="A94" s="1" t="s">
        <v>99</v>
      </c>
      <c r="B94" s="13">
        <v>0.73329999999999995</v>
      </c>
      <c r="C94" s="14"/>
      <c r="D94" s="21" t="s">
        <v>110</v>
      </c>
      <c r="E94" s="17">
        <f>SUM(G93:G95)</f>
        <v>10</v>
      </c>
      <c r="F94" s="19" t="s">
        <v>99</v>
      </c>
      <c r="G94" s="1">
        <f>COUNTIF(G2:G85,"C")</f>
        <v>7</v>
      </c>
    </row>
    <row r="95" spans="1:8" ht="15.75" thickBot="1" x14ac:dyDescent="0.3">
      <c r="A95" s="1" t="s">
        <v>98</v>
      </c>
      <c r="B95" s="13">
        <v>0.76670000000000005</v>
      </c>
      <c r="C95" s="14"/>
      <c r="D95" s="22"/>
      <c r="E95" s="18"/>
      <c r="F95" s="19" t="s">
        <v>98</v>
      </c>
      <c r="G95" s="1">
        <f>COUNTIF(G2:G85,"C+")</f>
        <v>0</v>
      </c>
    </row>
    <row r="96" spans="1:8" x14ac:dyDescent="0.25">
      <c r="A96" s="1" t="s">
        <v>100</v>
      </c>
      <c r="B96" s="13">
        <v>0.8</v>
      </c>
      <c r="C96" s="14"/>
      <c r="D96" s="15"/>
      <c r="E96" s="17"/>
      <c r="F96" s="19" t="s">
        <v>100</v>
      </c>
      <c r="G96" s="1">
        <f>COUNTIF(G2:G85,"B-")</f>
        <v>10</v>
      </c>
    </row>
    <row r="97" spans="1:7" x14ac:dyDescent="0.25">
      <c r="A97" s="1" t="s">
        <v>101</v>
      </c>
      <c r="B97" s="13">
        <v>0.83330000000000004</v>
      </c>
      <c r="C97" s="14"/>
      <c r="D97" s="21" t="s">
        <v>111</v>
      </c>
      <c r="E97" s="17">
        <f>SUM(G96:G98)</f>
        <v>24</v>
      </c>
      <c r="F97" s="19" t="s">
        <v>101</v>
      </c>
      <c r="G97" s="1">
        <f>COUNTIF(G2:G85,"B")</f>
        <v>14</v>
      </c>
    </row>
    <row r="98" spans="1:7" ht="15.75" thickBot="1" x14ac:dyDescent="0.3">
      <c r="A98" s="1" t="s">
        <v>102</v>
      </c>
      <c r="B98" s="13">
        <v>0.86670000000000003</v>
      </c>
      <c r="C98" s="14"/>
      <c r="D98" s="22"/>
      <c r="E98" s="18"/>
      <c r="F98" s="19" t="s">
        <v>102</v>
      </c>
      <c r="G98" s="1">
        <f>COUNTIF(G2:G85,"B+")</f>
        <v>0</v>
      </c>
    </row>
    <row r="99" spans="1:7" x14ac:dyDescent="0.25">
      <c r="A99" s="1" t="s">
        <v>103</v>
      </c>
      <c r="B99" s="13">
        <v>0.9</v>
      </c>
      <c r="C99" s="14"/>
      <c r="D99" s="15"/>
      <c r="E99" s="17"/>
      <c r="F99" s="19" t="s">
        <v>103</v>
      </c>
      <c r="G99" s="1">
        <f>COUNTIF(G2:G85,"A-")</f>
        <v>5</v>
      </c>
    </row>
    <row r="100" spans="1:7" x14ac:dyDescent="0.25">
      <c r="A100" s="1" t="s">
        <v>104</v>
      </c>
      <c r="B100" s="13">
        <v>0.93330000000000002</v>
      </c>
      <c r="C100" s="14"/>
      <c r="D100" s="21" t="s">
        <v>109</v>
      </c>
      <c r="E100" s="17">
        <f>SUM(G99:G101)</f>
        <v>43</v>
      </c>
      <c r="F100" s="19" t="s">
        <v>104</v>
      </c>
      <c r="G100" s="1">
        <f>COUNTIF(G2:G85,"A")</f>
        <v>20</v>
      </c>
    </row>
    <row r="101" spans="1:7" ht="15.75" thickBot="1" x14ac:dyDescent="0.3">
      <c r="A101" s="1" t="s">
        <v>105</v>
      </c>
      <c r="B101" s="13">
        <v>0.99990000000000001</v>
      </c>
      <c r="C101" s="14"/>
      <c r="D101" s="23"/>
      <c r="E101" s="18"/>
      <c r="F101" s="19" t="s">
        <v>105</v>
      </c>
      <c r="G101" s="1">
        <f>COUNTIF(G2:G85,"A+")</f>
        <v>18</v>
      </c>
    </row>
    <row r="102" spans="1:7" x14ac:dyDescent="0.25">
      <c r="D102" s="16"/>
    </row>
  </sheetData>
  <autoFilter ref="A1:G86"/>
  <mergeCells count="1">
    <mergeCell ref="A86:C8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0"/>
  <sheetViews>
    <sheetView workbookViewId="0">
      <selection activeCell="E22" sqref="E22"/>
    </sheetView>
  </sheetViews>
  <sheetFormatPr defaultRowHeight="15" x14ac:dyDescent="0.25"/>
  <cols>
    <col min="1" max="1" width="20.42578125" customWidth="1"/>
    <col min="2" max="11" width="3.42578125" customWidth="1"/>
    <col min="12" max="12" width="11.28515625" customWidth="1"/>
    <col min="13" max="14" width="5.28515625" customWidth="1"/>
    <col min="15" max="15" width="21.42578125" customWidth="1"/>
    <col min="16" max="24" width="4" customWidth="1"/>
    <col min="25" max="25" width="11.28515625" bestFit="1" customWidth="1"/>
  </cols>
  <sheetData>
    <row r="2" spans="1:25" x14ac:dyDescent="0.25">
      <c r="P2" s="36" t="s">
        <v>116</v>
      </c>
    </row>
    <row r="3" spans="1:25" x14ac:dyDescent="0.25">
      <c r="P3" t="s">
        <v>105</v>
      </c>
      <c r="Q3" t="s">
        <v>104</v>
      </c>
      <c r="R3" t="s">
        <v>103</v>
      </c>
      <c r="S3" t="s">
        <v>101</v>
      </c>
      <c r="T3" t="s">
        <v>100</v>
      </c>
      <c r="U3" t="s">
        <v>99</v>
      </c>
      <c r="V3" t="s">
        <v>97</v>
      </c>
      <c r="W3" t="s">
        <v>95</v>
      </c>
      <c r="X3" t="s">
        <v>93</v>
      </c>
      <c r="Y3" t="s">
        <v>115</v>
      </c>
    </row>
    <row r="4" spans="1:25" x14ac:dyDescent="0.25">
      <c r="A4" s="36" t="s">
        <v>117</v>
      </c>
      <c r="B4" s="36" t="s">
        <v>116</v>
      </c>
      <c r="O4" t="s">
        <v>117</v>
      </c>
      <c r="P4" s="50">
        <v>18</v>
      </c>
      <c r="Q4" s="50">
        <v>18</v>
      </c>
      <c r="R4" s="50">
        <v>5</v>
      </c>
      <c r="S4" s="50">
        <v>12</v>
      </c>
      <c r="T4" s="50">
        <v>10</v>
      </c>
      <c r="U4" s="50">
        <v>7</v>
      </c>
      <c r="V4" s="50">
        <v>3</v>
      </c>
      <c r="W4" s="50">
        <v>6</v>
      </c>
      <c r="X4" s="50">
        <v>1</v>
      </c>
      <c r="Y4" s="38">
        <v>80</v>
      </c>
    </row>
    <row r="5" spans="1:25" x14ac:dyDescent="0.25">
      <c r="A5" s="36" t="s">
        <v>114</v>
      </c>
      <c r="C5" t="s">
        <v>105</v>
      </c>
      <c r="D5" t="s">
        <v>104</v>
      </c>
      <c r="E5" t="s">
        <v>103</v>
      </c>
      <c r="F5" t="s">
        <v>101</v>
      </c>
      <c r="G5" t="s">
        <v>100</v>
      </c>
      <c r="H5" t="s">
        <v>99</v>
      </c>
      <c r="I5" t="s">
        <v>97</v>
      </c>
      <c r="J5" t="s">
        <v>95</v>
      </c>
      <c r="K5" t="s">
        <v>93</v>
      </c>
      <c r="L5" t="s">
        <v>115</v>
      </c>
    </row>
    <row r="6" spans="1:25" x14ac:dyDescent="0.25">
      <c r="A6" s="41"/>
      <c r="B6" s="42">
        <v>4</v>
      </c>
      <c r="C6" s="42"/>
      <c r="D6" s="42"/>
      <c r="E6" s="42"/>
      <c r="F6" s="42"/>
      <c r="G6" s="42"/>
      <c r="H6" s="42"/>
      <c r="I6" s="42"/>
      <c r="J6" s="42"/>
      <c r="K6" s="42"/>
      <c r="L6" s="43">
        <v>4</v>
      </c>
      <c r="Q6" s="38"/>
      <c r="R6" s="38"/>
      <c r="S6" s="38"/>
      <c r="T6" s="38"/>
      <c r="U6" s="38"/>
      <c r="V6" s="38"/>
      <c r="W6" s="38"/>
      <c r="X6" s="38"/>
      <c r="Y6" s="38"/>
    </row>
    <row r="7" spans="1:25" x14ac:dyDescent="0.25">
      <c r="A7" s="44">
        <v>1</v>
      </c>
      <c r="B7" s="45"/>
      <c r="C7" s="45">
        <v>18</v>
      </c>
      <c r="D7" s="45"/>
      <c r="E7" s="45"/>
      <c r="F7" s="45"/>
      <c r="G7" s="45"/>
      <c r="H7" s="45"/>
      <c r="I7" s="45"/>
      <c r="J7" s="45"/>
      <c r="K7" s="45"/>
      <c r="L7" s="46">
        <v>18</v>
      </c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5">
      <c r="A8" s="44">
        <v>0.96666666666666667</v>
      </c>
      <c r="B8" s="45"/>
      <c r="C8" s="45"/>
      <c r="D8" s="45">
        <v>3</v>
      </c>
      <c r="E8" s="45"/>
      <c r="F8" s="45"/>
      <c r="G8" s="45"/>
      <c r="H8" s="45"/>
      <c r="I8" s="45"/>
      <c r="J8" s="45"/>
      <c r="K8" s="45"/>
      <c r="L8" s="46">
        <v>3</v>
      </c>
      <c r="Q8" s="38"/>
      <c r="R8" s="38"/>
      <c r="S8" s="38"/>
      <c r="T8" s="38"/>
      <c r="U8" s="38"/>
      <c r="V8" s="38"/>
      <c r="W8" s="38"/>
      <c r="X8" s="38"/>
      <c r="Y8" s="38"/>
    </row>
    <row r="9" spans="1:25" x14ac:dyDescent="0.25">
      <c r="A9" s="44">
        <v>0.93333333333333335</v>
      </c>
      <c r="B9" s="45"/>
      <c r="C9" s="45"/>
      <c r="D9" s="45">
        <v>15</v>
      </c>
      <c r="E9" s="45"/>
      <c r="F9" s="45"/>
      <c r="G9" s="45"/>
      <c r="H9" s="45"/>
      <c r="I9" s="45"/>
      <c r="J9" s="45"/>
      <c r="K9" s="45"/>
      <c r="L9" s="46">
        <v>15</v>
      </c>
      <c r="Q9" s="38"/>
      <c r="R9" s="38"/>
      <c r="S9" s="38"/>
      <c r="T9" s="38"/>
      <c r="U9" s="38"/>
      <c r="V9" s="38"/>
      <c r="W9" s="38"/>
      <c r="X9" s="38"/>
      <c r="Y9" s="38"/>
    </row>
    <row r="10" spans="1:25" x14ac:dyDescent="0.25">
      <c r="A10" s="44">
        <v>0.9</v>
      </c>
      <c r="B10" s="45"/>
      <c r="C10" s="45"/>
      <c r="D10" s="45"/>
      <c r="E10" s="45">
        <v>5</v>
      </c>
      <c r="F10" s="45"/>
      <c r="G10" s="45"/>
      <c r="H10" s="45"/>
      <c r="I10" s="45"/>
      <c r="J10" s="45"/>
      <c r="K10" s="45"/>
      <c r="L10" s="46">
        <v>5</v>
      </c>
      <c r="Q10" s="38"/>
      <c r="R10" s="38"/>
      <c r="S10" s="38"/>
      <c r="T10" s="38"/>
      <c r="U10" s="38"/>
      <c r="V10" s="38"/>
      <c r="W10" s="38"/>
      <c r="X10" s="38"/>
      <c r="Y10" s="38"/>
    </row>
    <row r="11" spans="1:25" x14ac:dyDescent="0.25">
      <c r="A11" s="44">
        <v>0.8666666666666667</v>
      </c>
      <c r="B11" s="45"/>
      <c r="C11" s="45"/>
      <c r="D11" s="45"/>
      <c r="E11" s="45"/>
      <c r="F11" s="45">
        <v>8</v>
      </c>
      <c r="G11" s="45"/>
      <c r="H11" s="45"/>
      <c r="I11" s="45"/>
      <c r="J11" s="45"/>
      <c r="K11" s="45"/>
      <c r="L11" s="46">
        <v>8</v>
      </c>
      <c r="Q11" s="38"/>
      <c r="R11" s="38"/>
      <c r="S11" s="38"/>
      <c r="T11" s="38"/>
      <c r="U11" s="38"/>
      <c r="V11" s="38"/>
      <c r="W11" s="38"/>
      <c r="X11" s="38"/>
      <c r="Y11" s="38"/>
    </row>
    <row r="12" spans="1:25" x14ac:dyDescent="0.25">
      <c r="A12" s="44">
        <v>0.83333333333333337</v>
      </c>
      <c r="B12" s="45"/>
      <c r="C12" s="45"/>
      <c r="D12" s="45"/>
      <c r="E12" s="45"/>
      <c r="F12" s="45">
        <v>4</v>
      </c>
      <c r="G12" s="45"/>
      <c r="H12" s="45"/>
      <c r="I12" s="45"/>
      <c r="J12" s="45"/>
      <c r="K12" s="45"/>
      <c r="L12" s="46">
        <v>4</v>
      </c>
      <c r="Q12" s="38"/>
      <c r="R12" s="38"/>
      <c r="S12" s="38"/>
      <c r="T12" s="38"/>
      <c r="U12" s="38"/>
      <c r="V12" s="38"/>
      <c r="W12" s="38"/>
      <c r="X12" s="38"/>
      <c r="Y12" s="38"/>
    </row>
    <row r="13" spans="1:25" x14ac:dyDescent="0.25">
      <c r="A13" s="44">
        <v>0.8</v>
      </c>
      <c r="B13" s="45"/>
      <c r="C13" s="45"/>
      <c r="D13" s="45"/>
      <c r="E13" s="45"/>
      <c r="F13" s="45"/>
      <c r="G13" s="45">
        <v>10</v>
      </c>
      <c r="H13" s="45"/>
      <c r="I13" s="45"/>
      <c r="J13" s="45"/>
      <c r="K13" s="45"/>
      <c r="L13" s="46">
        <v>10</v>
      </c>
      <c r="Q13" s="38"/>
      <c r="R13" s="38"/>
      <c r="S13" s="38"/>
      <c r="T13" s="38"/>
      <c r="U13" s="38"/>
      <c r="V13" s="38"/>
      <c r="W13" s="38"/>
      <c r="X13" s="38"/>
      <c r="Y13" s="38"/>
    </row>
    <row r="14" spans="1:25" x14ac:dyDescent="0.25">
      <c r="A14" s="44">
        <v>0.76666666666666672</v>
      </c>
      <c r="B14" s="45"/>
      <c r="C14" s="45"/>
      <c r="D14" s="45"/>
      <c r="E14" s="45"/>
      <c r="F14" s="45"/>
      <c r="G14" s="45"/>
      <c r="H14" s="45">
        <v>4</v>
      </c>
      <c r="I14" s="45"/>
      <c r="J14" s="45"/>
      <c r="K14" s="45"/>
      <c r="L14" s="46">
        <v>4</v>
      </c>
      <c r="Q14" s="38"/>
      <c r="R14" s="38"/>
      <c r="S14" s="38"/>
      <c r="T14" s="38"/>
      <c r="U14" s="38"/>
      <c r="V14" s="38"/>
      <c r="W14" s="38"/>
      <c r="X14" s="38"/>
      <c r="Y14" s="38"/>
    </row>
    <row r="15" spans="1:25" x14ac:dyDescent="0.25">
      <c r="A15" s="44">
        <v>0.73333333333333328</v>
      </c>
      <c r="B15" s="45"/>
      <c r="C15" s="45"/>
      <c r="D15" s="45"/>
      <c r="E15" s="45"/>
      <c r="F15" s="45"/>
      <c r="G15" s="45"/>
      <c r="H15" s="45">
        <v>3</v>
      </c>
      <c r="I15" s="45"/>
      <c r="J15" s="45"/>
      <c r="K15" s="45"/>
      <c r="L15" s="46">
        <v>3</v>
      </c>
      <c r="Q15" s="38"/>
      <c r="R15" s="38"/>
      <c r="S15" s="38"/>
      <c r="T15" s="38"/>
      <c r="U15" s="38"/>
      <c r="V15" s="38"/>
      <c r="W15" s="38"/>
      <c r="X15" s="38"/>
      <c r="Y15" s="38"/>
    </row>
    <row r="16" spans="1:25" x14ac:dyDescent="0.25">
      <c r="A16" s="44">
        <v>0.7</v>
      </c>
      <c r="B16" s="45"/>
      <c r="C16" s="45"/>
      <c r="D16" s="45"/>
      <c r="E16" s="45"/>
      <c r="F16" s="45"/>
      <c r="G16" s="45"/>
      <c r="H16" s="45"/>
      <c r="I16" s="45">
        <v>3</v>
      </c>
      <c r="J16" s="45"/>
      <c r="K16" s="45"/>
      <c r="L16" s="46">
        <v>3</v>
      </c>
      <c r="Q16" s="38"/>
      <c r="R16" s="38"/>
      <c r="S16" s="38"/>
      <c r="T16" s="38"/>
      <c r="U16" s="38"/>
      <c r="V16" s="38"/>
      <c r="W16" s="38"/>
      <c r="X16" s="38"/>
      <c r="Y16" s="38"/>
    </row>
    <row r="17" spans="1:25" x14ac:dyDescent="0.25">
      <c r="A17" s="44">
        <v>0.66666666666666663</v>
      </c>
      <c r="B17" s="45"/>
      <c r="C17" s="45"/>
      <c r="D17" s="45"/>
      <c r="E17" s="45"/>
      <c r="F17" s="45"/>
      <c r="G17" s="45"/>
      <c r="H17" s="45"/>
      <c r="I17" s="45"/>
      <c r="J17" s="45">
        <v>2</v>
      </c>
      <c r="K17" s="45"/>
      <c r="L17" s="46">
        <v>2</v>
      </c>
      <c r="N17" s="39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x14ac:dyDescent="0.25">
      <c r="A18" s="44">
        <v>0.6333333333333333</v>
      </c>
      <c r="B18" s="45"/>
      <c r="C18" s="45"/>
      <c r="D18" s="45"/>
      <c r="E18" s="45"/>
      <c r="F18" s="45"/>
      <c r="G18" s="45"/>
      <c r="H18" s="45"/>
      <c r="I18" s="45"/>
      <c r="J18" s="45">
        <v>4</v>
      </c>
      <c r="K18" s="45"/>
      <c r="L18" s="46">
        <v>4</v>
      </c>
      <c r="N18" s="39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x14ac:dyDescent="0.25">
      <c r="A19" s="47">
        <v>0.56666666666666665</v>
      </c>
      <c r="B19" s="48"/>
      <c r="C19" s="48"/>
      <c r="D19" s="48"/>
      <c r="E19" s="48"/>
      <c r="F19" s="48"/>
      <c r="G19" s="48"/>
      <c r="H19" s="48"/>
      <c r="I19" s="48"/>
      <c r="J19" s="48"/>
      <c r="K19" s="48">
        <v>1</v>
      </c>
      <c r="L19" s="49">
        <v>1</v>
      </c>
      <c r="N19" s="39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x14ac:dyDescent="0.25">
      <c r="A20" s="51" t="s">
        <v>115</v>
      </c>
      <c r="B20" s="40">
        <v>4</v>
      </c>
      <c r="C20" s="40">
        <v>18</v>
      </c>
      <c r="D20" s="40">
        <v>18</v>
      </c>
      <c r="E20" s="40">
        <v>5</v>
      </c>
      <c r="F20" s="40">
        <v>12</v>
      </c>
      <c r="G20" s="40">
        <v>10</v>
      </c>
      <c r="H20" s="40">
        <v>7</v>
      </c>
      <c r="I20" s="40">
        <v>3</v>
      </c>
      <c r="J20" s="40">
        <v>6</v>
      </c>
      <c r="K20" s="40">
        <v>1</v>
      </c>
      <c r="L20" s="40">
        <v>84</v>
      </c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</sheetData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 1 Test (Form A2)</vt:lpstr>
      <vt:lpstr>Piv Table Data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Wohlrab</dc:creator>
  <cp:lastModifiedBy>Travis Wohlrab</cp:lastModifiedBy>
  <cp:lastPrinted>2013-11-16T13:27:48Z</cp:lastPrinted>
  <dcterms:created xsi:type="dcterms:W3CDTF">2013-11-14T09:36:18Z</dcterms:created>
  <dcterms:modified xsi:type="dcterms:W3CDTF">2013-11-23T05:24:03Z</dcterms:modified>
</cp:coreProperties>
</file>